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05" windowWidth="6090" windowHeight="7590" tabRatio="601" activeTab="2"/>
  </bookViews>
  <sheets>
    <sheet name="Brno" sheetId="1" r:id="rId1"/>
    <sheet name="OSB" sheetId="2" r:id="rId2"/>
    <sheet name="jídelna" sheetId="3" r:id="rId3"/>
    <sheet name="Předpl.náj" sheetId="4" r:id="rId4"/>
  </sheets>
  <definedNames>
    <definedName name="_xlnm.Print_Titles" localSheetId="0">'Brno'!$A:$B</definedName>
    <definedName name="_xlnm.Print_Titles" localSheetId="2">'jídelna'!$A:$A</definedName>
    <definedName name="_xlnm.Print_Area" localSheetId="0">'Brno'!$A$1:$Y$28</definedName>
    <definedName name="_xlnm.Print_Area" localSheetId="2">'jídelna'!$A$6:$D$26</definedName>
    <definedName name="_xlnm.Print_Area" localSheetId="1">'OSB'!$A$1:$E$62</definedName>
    <definedName name="_xlnm.Print_Area" localSheetId="3">'Předpl.náj'!$A$1:$B$28</definedName>
  </definedNames>
  <calcPr fullCalcOnLoad="1"/>
</workbook>
</file>

<file path=xl/sharedStrings.xml><?xml version="1.0" encoding="utf-8"?>
<sst xmlns="http://schemas.openxmlformats.org/spreadsheetml/2006/main" count="163" uniqueCount="118">
  <si>
    <t>Bohunice</t>
  </si>
  <si>
    <t>Kohoutovice</t>
  </si>
  <si>
    <t>Žabovřesky</t>
  </si>
  <si>
    <t>Komín</t>
  </si>
  <si>
    <t>Brno-sever</t>
  </si>
  <si>
    <t>Židenice</t>
  </si>
  <si>
    <t>Černovice</t>
  </si>
  <si>
    <t>Vinohrady</t>
  </si>
  <si>
    <t>Medlánky</t>
  </si>
  <si>
    <t xml:space="preserve"> Název finanční operace</t>
  </si>
  <si>
    <t>Brno-střed</t>
  </si>
  <si>
    <t xml:space="preserve"> Bystrc</t>
  </si>
  <si>
    <t>Jundrov</t>
  </si>
  <si>
    <t>Maloměřice</t>
  </si>
  <si>
    <t>číslo</t>
  </si>
  <si>
    <t>Lískovec</t>
  </si>
  <si>
    <t>- Obřany</t>
  </si>
  <si>
    <t xml:space="preserve"> Brno-jih</t>
  </si>
  <si>
    <t xml:space="preserve"> Líšeň</t>
  </si>
  <si>
    <t xml:space="preserve"> Slatina</t>
  </si>
  <si>
    <t xml:space="preserve"> Královo</t>
  </si>
  <si>
    <t>Řečkovice</t>
  </si>
  <si>
    <t xml:space="preserve">   Pole</t>
  </si>
  <si>
    <t>celkem</t>
  </si>
  <si>
    <t>části</t>
  </si>
  <si>
    <t>Mokrá Hora</t>
  </si>
  <si>
    <t>Tržby za prodej zboží</t>
  </si>
  <si>
    <t>Ostatní výnosy</t>
  </si>
  <si>
    <t xml:space="preserve">Spotřeba materiálu a energie </t>
  </si>
  <si>
    <t>Služby</t>
  </si>
  <si>
    <t>Mzdové náklady</t>
  </si>
  <si>
    <t>Daně a poplatky</t>
  </si>
  <si>
    <t>Odpisy HIM a NIM</t>
  </si>
  <si>
    <t>Ostatní náklady</t>
  </si>
  <si>
    <t xml:space="preserve"> Daň z příjmů</t>
  </si>
  <si>
    <t>městské</t>
  </si>
  <si>
    <t>Starý</t>
  </si>
  <si>
    <t>Nový</t>
  </si>
  <si>
    <t xml:space="preserve"> A: VÝNOSY  </t>
  </si>
  <si>
    <t xml:space="preserve"> B: NÁKLADY   </t>
  </si>
  <si>
    <t xml:space="preserve">město </t>
  </si>
  <si>
    <t>Tržby za prodej vlastních výrobků a služeb</t>
  </si>
  <si>
    <t>Výnosy z podílových cenných papírů a vkladů</t>
  </si>
  <si>
    <t>Osobní náklady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</si>
  <si>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</si>
  <si>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Provozní dotace</t>
  </si>
  <si>
    <t xml:space="preserve"> Ú h r n  výnosů (ř.1 až ř.6)  </t>
  </si>
  <si>
    <t xml:space="preserve">č. ř. </t>
  </si>
  <si>
    <t>Tržby z prodeje HIM a NIM a materiálu</t>
  </si>
  <si>
    <t xml:space="preserve"> Ú h r n   nákladů (ř.8 až ř.13)   </t>
  </si>
  <si>
    <t>Hospodářský výsledek před zdaněním (ř.7-ř.14)</t>
  </si>
  <si>
    <t>Hospodářský výsledek po zdanění (ř.15- ř.16)</t>
  </si>
  <si>
    <t>Statutární</t>
  </si>
  <si>
    <t>MMB - Odbor správy budov</t>
  </si>
  <si>
    <t>Plnění plánu hospodářské činnosti OSB za rok 2001</t>
  </si>
  <si>
    <t>Vedlejší hospodářská činnost MMB</t>
  </si>
  <si>
    <t>Tabulka číslo 1 - náklady</t>
  </si>
  <si>
    <t>v tis. Kč</t>
  </si>
  <si>
    <t>název účtu</t>
  </si>
  <si>
    <t>schvál. finanční plán</t>
  </si>
  <si>
    <t>skutečnost</t>
  </si>
  <si>
    <t>%</t>
  </si>
  <si>
    <t>účtu</t>
  </si>
  <si>
    <t>k 31.12.2001</t>
  </si>
  <si>
    <t>plnění</t>
  </si>
  <si>
    <t>Náklady celkem</t>
  </si>
  <si>
    <t>Spotřebované nákupy</t>
  </si>
  <si>
    <t>Spotřeba materiálu</t>
  </si>
  <si>
    <t>Spotřeba energie</t>
  </si>
  <si>
    <t>Opravy a udržování</t>
  </si>
  <si>
    <t>Cestovné</t>
  </si>
  <si>
    <t>Ostatní služby</t>
  </si>
  <si>
    <t>Zákonné soc.pojištění</t>
  </si>
  <si>
    <t>Fond zaměstnavatele</t>
  </si>
  <si>
    <t>Ost.soc.náklady</t>
  </si>
  <si>
    <t>Ostatní daně a poplatky</t>
  </si>
  <si>
    <t>Poplatky z prodlení</t>
  </si>
  <si>
    <t>Odpis nedobytné pohl.</t>
  </si>
  <si>
    <t>Bankovní poplatky</t>
  </si>
  <si>
    <t>Jiné ostatní náklady</t>
  </si>
  <si>
    <t>Odpisy,prod.majetek</t>
  </si>
  <si>
    <t>Odp. nehm.a hm.fin.maj.</t>
  </si>
  <si>
    <t>Tabulka číslo 2 - výnosy</t>
  </si>
  <si>
    <t>Výnosy celkem</t>
  </si>
  <si>
    <t>Výnosy z hosp.činnosti</t>
  </si>
  <si>
    <t>Tržby z prodeje služeb</t>
  </si>
  <si>
    <t>Smluvní pokuty a penále</t>
  </si>
  <si>
    <t xml:space="preserve"> </t>
  </si>
  <si>
    <t>Úroky</t>
  </si>
  <si>
    <t>Jiné ostatní výnosy</t>
  </si>
  <si>
    <t>Dotace</t>
  </si>
  <si>
    <t>Hospodářský výsledek</t>
  </si>
  <si>
    <t>HV před zdaněním</t>
  </si>
  <si>
    <t>Daň</t>
  </si>
  <si>
    <t>HV po zdanění</t>
  </si>
  <si>
    <t>- 302</t>
  </si>
  <si>
    <t xml:space="preserve"> Název účtu</t>
  </si>
  <si>
    <t>Plán 2001</t>
  </si>
  <si>
    <t>Skutečnost 31.12.2001</t>
  </si>
  <si>
    <t>% plnění</t>
  </si>
  <si>
    <t>z toho:</t>
  </si>
  <si>
    <t xml:space="preserve">Výnosy celkem  </t>
  </si>
  <si>
    <t xml:space="preserve">Hospodářský výsledek před zdaněním </t>
  </si>
  <si>
    <t>Daň z příjmů</t>
  </si>
  <si>
    <t xml:space="preserve">Hospodářský výsledek po zdanění </t>
  </si>
  <si>
    <t>Výsledek hospodářské činnosti Jídelny MMB za rok 2001</t>
  </si>
  <si>
    <t>VHČ městských částí</t>
  </si>
  <si>
    <t xml:space="preserve">Přehled o předplaceném nájemném </t>
  </si>
  <si>
    <t>za rok 2001</t>
  </si>
  <si>
    <t>Městská část</t>
  </si>
  <si>
    <t>částka v tis. Kč</t>
  </si>
  <si>
    <t>Starý Lískovec</t>
  </si>
  <si>
    <t>Bystrc</t>
  </si>
  <si>
    <t>Brno-jih</t>
  </si>
  <si>
    <t>Líšeň</t>
  </si>
  <si>
    <t>Slatina</t>
  </si>
  <si>
    <t>Královo Pole</t>
  </si>
  <si>
    <t>C E L K E M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</si>
</sst>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0_);\(#,##0.00\)"/>
    <numFmt numFmtId="166" formatCode="#,##0_);\(#,##0\)"/>
    <numFmt numFmtId="167" formatCode="#,##0.0\ _K_č;\-#,##0.0\ _K_č"/>
    <numFmt numFmtId="168" formatCode="#,##0.0"/>
    <numFmt numFmtId="169" formatCode="#,##0.0000000"/>
    <numFmt numFmtId="170" formatCode="#,##0.0_ ;\-#,##0.0\ "/>
    <numFmt numFmtId="171" formatCode="#,##0_ ;\-#,##0\ 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0"/>
    <numFmt numFmtId="178" formatCode="#,##0.000000000"/>
    <numFmt numFmtId="179" formatCode="#,##0.0000000000"/>
    <numFmt numFmtId="180" formatCode="#,##0.00000000000"/>
  </numFmts>
  <fonts count="21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color indexed="63"/>
      <name val="Times New Roman CE"/>
      <family val="1"/>
    </font>
    <font>
      <b/>
      <sz val="14"/>
      <color indexed="63"/>
      <name val="Times New Roman CE"/>
      <family val="1"/>
    </font>
    <font>
      <sz val="11"/>
      <name val="Arial CE"/>
      <family val="2"/>
    </font>
    <font>
      <b/>
      <sz val="11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sz val="16"/>
      <name val="Arial CE"/>
      <family val="2"/>
    </font>
    <font>
      <sz val="16"/>
      <color indexed="63"/>
      <name val="Arial CE"/>
      <family val="2"/>
    </font>
    <font>
      <b/>
      <sz val="18"/>
      <name val="Arial CE"/>
      <family val="2"/>
    </font>
    <font>
      <b/>
      <u val="single"/>
      <sz val="18"/>
      <name val="Arial CE"/>
      <family val="2"/>
    </font>
    <font>
      <b/>
      <u val="single"/>
      <sz val="16"/>
      <name val="Arial CE"/>
      <family val="2"/>
    </font>
    <font>
      <b/>
      <sz val="15"/>
      <name val="Arial CE"/>
      <family val="2"/>
    </font>
    <font>
      <sz val="1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0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4" fontId="3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4" fontId="7" fillId="0" borderId="4" xfId="0" applyNumberFormat="1" applyFont="1" applyBorder="1" applyAlignment="1" applyProtection="1">
      <alignment/>
      <protection/>
    </xf>
    <xf numFmtId="4" fontId="6" fillId="0" borderId="5" xfId="0" applyNumberFormat="1" applyFont="1" applyBorder="1" applyAlignment="1" applyProtection="1">
      <alignment horizontal="center"/>
      <protection/>
    </xf>
    <xf numFmtId="4" fontId="7" fillId="0" borderId="3" xfId="0" applyNumberFormat="1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4" fontId="6" fillId="0" borderId="8" xfId="0" applyNumberFormat="1" applyFont="1" applyBorder="1" applyAlignment="1" applyProtection="1">
      <alignment horizontal="center"/>
      <protection/>
    </xf>
    <xf numFmtId="4" fontId="6" fillId="0" borderId="9" xfId="0" applyNumberFormat="1" applyFont="1" applyBorder="1" applyAlignment="1" applyProtection="1">
      <alignment horizontal="center"/>
      <protection/>
    </xf>
    <xf numFmtId="4" fontId="6" fillId="0" borderId="7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4" fontId="6" fillId="0" borderId="13" xfId="0" applyNumberFormat="1" applyFont="1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 horizontal="center"/>
      <protection/>
    </xf>
    <xf numFmtId="4" fontId="6" fillId="0" borderId="14" xfId="0" applyNumberFormat="1" applyFont="1" applyBorder="1" applyAlignment="1" applyProtection="1">
      <alignment horizontal="center"/>
      <protection/>
    </xf>
    <xf numFmtId="4" fontId="6" fillId="0" borderId="12" xfId="0" applyNumberFormat="1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7" fillId="0" borderId="18" xfId="0" applyNumberFormat="1" applyFont="1" applyBorder="1" applyAlignment="1" applyProtection="1">
      <alignment horizontal="right"/>
      <protection/>
    </xf>
    <xf numFmtId="3" fontId="7" fillId="0" borderId="19" xfId="0" applyNumberFormat="1" applyFont="1" applyBorder="1" applyAlignment="1" applyProtection="1">
      <alignment horizontal="right"/>
      <protection/>
    </xf>
    <xf numFmtId="3" fontId="7" fillId="0" borderId="16" xfId="0" applyNumberFormat="1" applyFont="1" applyBorder="1" applyAlignment="1" applyProtection="1">
      <alignment horizontal="right"/>
      <protection/>
    </xf>
    <xf numFmtId="3" fontId="8" fillId="0" borderId="18" xfId="0" applyNumberFormat="1" applyFont="1" applyBorder="1" applyAlignment="1" applyProtection="1">
      <alignment horizontal="right"/>
      <protection/>
    </xf>
    <xf numFmtId="3" fontId="8" fillId="0" borderId="19" xfId="0" applyNumberFormat="1" applyFont="1" applyBorder="1" applyAlignment="1" applyProtection="1">
      <alignment horizontal="right"/>
      <protection/>
    </xf>
    <xf numFmtId="3" fontId="8" fillId="0" borderId="20" xfId="0" applyNumberFormat="1" applyFont="1" applyBorder="1" applyAlignment="1" applyProtection="1">
      <alignment horizontal="right"/>
      <protection/>
    </xf>
    <xf numFmtId="3" fontId="8" fillId="0" borderId="21" xfId="0" applyNumberFormat="1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6" fillId="0" borderId="26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8" xfId="0" applyNumberFormat="1" applyFont="1" applyBorder="1" applyAlignment="1" applyProtection="1">
      <alignment horizontal="right"/>
      <protection/>
    </xf>
    <xf numFmtId="3" fontId="6" fillId="0" borderId="29" xfId="0" applyNumberFormat="1" applyFont="1" applyBorder="1" applyAlignment="1" applyProtection="1">
      <alignment horizontal="right"/>
      <protection/>
    </xf>
    <xf numFmtId="3" fontId="7" fillId="0" borderId="30" xfId="0" applyNumberFormat="1" applyFont="1" applyBorder="1" applyAlignment="1" applyProtection="1">
      <alignment horizontal="right"/>
      <protection/>
    </xf>
    <xf numFmtId="3" fontId="7" fillId="0" borderId="31" xfId="0" applyNumberFormat="1" applyFont="1" applyBorder="1" applyAlignment="1" applyProtection="1">
      <alignment horizontal="right"/>
      <protection/>
    </xf>
    <xf numFmtId="3" fontId="7" fillId="0" borderId="18" xfId="0" applyNumberFormat="1" applyFont="1" applyFill="1" applyBorder="1" applyAlignment="1" applyProtection="1">
      <alignment horizontal="right"/>
      <protection/>
    </xf>
    <xf numFmtId="3" fontId="7" fillId="0" borderId="19" xfId="0" applyNumberFormat="1" applyFont="1" applyFill="1" applyBorder="1" applyAlignment="1" applyProtection="1">
      <alignment horizontal="right"/>
      <protection/>
    </xf>
    <xf numFmtId="3" fontId="7" fillId="0" borderId="20" xfId="0" applyNumberFormat="1" applyFont="1" applyBorder="1" applyAlignment="1" applyProtection="1">
      <alignment horizontal="right"/>
      <protection/>
    </xf>
    <xf numFmtId="3" fontId="7" fillId="0" borderId="21" xfId="0" applyNumberFormat="1" applyFont="1" applyBorder="1" applyAlignment="1" applyProtection="1">
      <alignment horizontal="right"/>
      <protection/>
    </xf>
    <xf numFmtId="0" fontId="6" fillId="0" borderId="32" xfId="0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 horizontal="right"/>
      <protection/>
    </xf>
    <xf numFmtId="3" fontId="6" fillId="0" borderId="6" xfId="0" applyNumberFormat="1" applyFont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/>
      <protection/>
    </xf>
    <xf numFmtId="3" fontId="6" fillId="0" borderId="33" xfId="0" applyNumberFormat="1" applyFont="1" applyBorder="1" applyAlignment="1" applyProtection="1">
      <alignment horizontal="right"/>
      <protection/>
    </xf>
    <xf numFmtId="0" fontId="6" fillId="0" borderId="34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37" xfId="0" applyNumberFormat="1" applyFont="1" applyBorder="1" applyAlignment="1" applyProtection="1">
      <alignment horizontal="right"/>
      <protection/>
    </xf>
    <xf numFmtId="3" fontId="6" fillId="0" borderId="37" xfId="0" applyNumberFormat="1" applyFont="1" applyBorder="1" applyAlignment="1" applyProtection="1">
      <alignment horizontal="right"/>
      <protection/>
    </xf>
    <xf numFmtId="3" fontId="7" fillId="0" borderId="17" xfId="0" applyNumberFormat="1" applyFont="1" applyBorder="1" applyAlignment="1" applyProtection="1">
      <alignment horizontal="right"/>
      <protection/>
    </xf>
    <xf numFmtId="3" fontId="7" fillId="0" borderId="38" xfId="0" applyNumberFormat="1" applyFont="1" applyBorder="1" applyAlignment="1" applyProtection="1">
      <alignment horizontal="right"/>
      <protection/>
    </xf>
    <xf numFmtId="3" fontId="8" fillId="0" borderId="38" xfId="0" applyNumberFormat="1" applyFont="1" applyBorder="1" applyAlignment="1" applyProtection="1">
      <alignment horizontal="right"/>
      <protection/>
    </xf>
    <xf numFmtId="3" fontId="8" fillId="0" borderId="17" xfId="0" applyNumberFormat="1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8" fillId="2" borderId="16" xfId="0" applyFont="1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3" fontId="6" fillId="0" borderId="40" xfId="0" applyNumberFormat="1" applyFont="1" applyBorder="1" applyAlignment="1" applyProtection="1">
      <alignment horizontal="right"/>
      <protection/>
    </xf>
    <xf numFmtId="3" fontId="6" fillId="0" borderId="7" xfId="0" applyNumberFormat="1" applyFont="1" applyBorder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 horizontal="right"/>
      <protection/>
    </xf>
    <xf numFmtId="3" fontId="7" fillId="0" borderId="41" xfId="0" applyNumberFormat="1" applyFont="1" applyBorder="1" applyAlignment="1" applyProtection="1">
      <alignment horizontal="right"/>
      <protection/>
    </xf>
    <xf numFmtId="3" fontId="7" fillId="0" borderId="42" xfId="0" applyNumberFormat="1" applyFont="1" applyBorder="1" applyAlignment="1" applyProtection="1">
      <alignment horizontal="right"/>
      <protection/>
    </xf>
    <xf numFmtId="3" fontId="6" fillId="0" borderId="43" xfId="0" applyNumberFormat="1" applyFont="1" applyBorder="1" applyAlignment="1" applyProtection="1">
      <alignment horizontal="right"/>
      <protection/>
    </xf>
    <xf numFmtId="3" fontId="6" fillId="0" borderId="8" xfId="0" applyNumberFormat="1" applyFont="1" applyBorder="1" applyAlignment="1" applyProtection="1">
      <alignment horizontal="right"/>
      <protection/>
    </xf>
    <xf numFmtId="3" fontId="7" fillId="0" borderId="13" xfId="0" applyNumberFormat="1" applyFont="1" applyBorder="1" applyAlignment="1" applyProtection="1">
      <alignment horizontal="right"/>
      <protection/>
    </xf>
    <xf numFmtId="3" fontId="7" fillId="0" borderId="44" xfId="0" applyNumberFormat="1" applyFont="1" applyBorder="1" applyAlignment="1" applyProtection="1">
      <alignment horizontal="right"/>
      <protection/>
    </xf>
    <xf numFmtId="3" fontId="8" fillId="0" borderId="41" xfId="0" applyNumberFormat="1" applyFont="1" applyBorder="1" applyAlignment="1" applyProtection="1">
      <alignment horizontal="right"/>
      <protection/>
    </xf>
    <xf numFmtId="3" fontId="7" fillId="0" borderId="8" xfId="0" applyNumberFormat="1" applyFont="1" applyBorder="1" applyAlignment="1" applyProtection="1">
      <alignment horizontal="right"/>
      <protection/>
    </xf>
    <xf numFmtId="3" fontId="6" fillId="0" borderId="45" xfId="0" applyNumberFormat="1" applyFont="1" applyBorder="1" applyAlignment="1" applyProtection="1">
      <alignment horizontal="right"/>
      <protection/>
    </xf>
    <xf numFmtId="3" fontId="7" fillId="0" borderId="46" xfId="0" applyNumberFormat="1" applyFont="1" applyBorder="1" applyAlignment="1" applyProtection="1">
      <alignment horizontal="right"/>
      <protection/>
    </xf>
    <xf numFmtId="3" fontId="6" fillId="0" borderId="47" xfId="0" applyNumberFormat="1" applyFont="1" applyBorder="1" applyAlignment="1" applyProtection="1">
      <alignment horizontal="right"/>
      <protection/>
    </xf>
    <xf numFmtId="3" fontId="6" fillId="0" borderId="48" xfId="0" applyNumberFormat="1" applyFont="1" applyBorder="1" applyAlignment="1" applyProtection="1">
      <alignment horizontal="right"/>
      <protection/>
    </xf>
    <xf numFmtId="3" fontId="7" fillId="0" borderId="45" xfId="0" applyNumberFormat="1" applyFont="1" applyBorder="1" applyAlignment="1" applyProtection="1">
      <alignment horizontal="right"/>
      <protection/>
    </xf>
    <xf numFmtId="0" fontId="9" fillId="0" borderId="49" xfId="0" applyFont="1" applyBorder="1" applyAlignment="1" applyProtection="1">
      <alignment horizontal="center"/>
      <protection/>
    </xf>
    <xf numFmtId="3" fontId="6" fillId="0" borderId="31" xfId="0" applyNumberFormat="1" applyFont="1" applyBorder="1" applyAlignment="1" applyProtection="1">
      <alignment horizontal="right"/>
      <protection/>
    </xf>
    <xf numFmtId="3" fontId="6" fillId="0" borderId="50" xfId="0" applyNumberFormat="1" applyFont="1" applyBorder="1" applyAlignment="1" applyProtection="1">
      <alignment horizontal="right"/>
      <protection/>
    </xf>
    <xf numFmtId="4" fontId="0" fillId="0" borderId="51" xfId="0" applyNumberFormat="1" applyBorder="1" applyAlignment="1">
      <alignment/>
    </xf>
    <xf numFmtId="0" fontId="0" fillId="0" borderId="51" xfId="0" applyFill="1" applyBorder="1" applyAlignment="1">
      <alignment/>
    </xf>
    <xf numFmtId="0" fontId="7" fillId="0" borderId="52" xfId="0" applyFont="1" applyBorder="1" applyAlignment="1" applyProtection="1">
      <alignment/>
      <protection/>
    </xf>
    <xf numFmtId="0" fontId="6" fillId="0" borderId="53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left"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3" fontId="8" fillId="0" borderId="42" xfId="0" applyNumberFormat="1" applyFont="1" applyBorder="1" applyAlignment="1" applyProtection="1">
      <alignment horizontal="right"/>
      <protection/>
    </xf>
    <xf numFmtId="3" fontId="7" fillId="0" borderId="54" xfId="0" applyNumberFormat="1" applyFont="1" applyBorder="1" applyAlignment="1" applyProtection="1">
      <alignment horizontal="right"/>
      <protection/>
    </xf>
    <xf numFmtId="3" fontId="8" fillId="0" borderId="54" xfId="0" applyNumberFormat="1" applyFont="1" applyBorder="1" applyAlignment="1" applyProtection="1">
      <alignment horizontal="right"/>
      <protection/>
    </xf>
    <xf numFmtId="3" fontId="7" fillId="0" borderId="55" xfId="0" applyNumberFormat="1" applyFont="1" applyBorder="1" applyAlignment="1" applyProtection="1">
      <alignment horizontal="right"/>
      <protection/>
    </xf>
    <xf numFmtId="3" fontId="7" fillId="0" borderId="42" xfId="0" applyNumberFormat="1" applyFont="1" applyFill="1" applyBorder="1" applyAlignment="1" applyProtection="1">
      <alignment horizontal="right"/>
      <protection/>
    </xf>
    <xf numFmtId="4" fontId="7" fillId="0" borderId="56" xfId="0" applyNumberFormat="1" applyFont="1" applyBorder="1" applyAlignment="1" applyProtection="1">
      <alignment/>
      <protection/>
    </xf>
    <xf numFmtId="4" fontId="6" fillId="0" borderId="57" xfId="0" applyNumberFormat="1" applyFont="1" applyBorder="1" applyAlignment="1" applyProtection="1">
      <alignment horizontal="center"/>
      <protection/>
    </xf>
    <xf numFmtId="4" fontId="6" fillId="0" borderId="58" xfId="0" applyNumberFormat="1" applyFont="1" applyBorder="1" applyAlignment="1" applyProtection="1">
      <alignment horizontal="center"/>
      <protection/>
    </xf>
    <xf numFmtId="3" fontId="7" fillId="0" borderId="59" xfId="0" applyNumberFormat="1" applyFont="1" applyBorder="1" applyAlignment="1" applyProtection="1">
      <alignment horizontal="right"/>
      <protection/>
    </xf>
    <xf numFmtId="3" fontId="8" fillId="0" borderId="59" xfId="0" applyNumberFormat="1" applyFont="1" applyBorder="1" applyAlignment="1" applyProtection="1">
      <alignment horizontal="right"/>
      <protection/>
    </xf>
    <xf numFmtId="3" fontId="7" fillId="0" borderId="60" xfId="0" applyNumberFormat="1" applyFont="1" applyBorder="1" applyAlignment="1" applyProtection="1">
      <alignment horizontal="right"/>
      <protection/>
    </xf>
    <xf numFmtId="3" fontId="8" fillId="0" borderId="60" xfId="0" applyNumberFormat="1" applyFont="1" applyBorder="1" applyAlignment="1" applyProtection="1">
      <alignment horizontal="right"/>
      <protection/>
    </xf>
    <xf numFmtId="3" fontId="6" fillId="0" borderId="61" xfId="0" applyNumberFormat="1" applyFont="1" applyBorder="1" applyAlignment="1" applyProtection="1">
      <alignment horizontal="right"/>
      <protection/>
    </xf>
    <xf numFmtId="3" fontId="7" fillId="0" borderId="62" xfId="0" applyNumberFormat="1" applyFont="1" applyBorder="1" applyAlignment="1" applyProtection="1">
      <alignment horizontal="right"/>
      <protection/>
    </xf>
    <xf numFmtId="3" fontId="7" fillId="0" borderId="59" xfId="0" applyNumberFormat="1" applyFont="1" applyFill="1" applyBorder="1" applyAlignment="1" applyProtection="1">
      <alignment horizontal="right"/>
      <protection/>
    </xf>
    <xf numFmtId="3" fontId="6" fillId="0" borderId="63" xfId="0" applyNumberFormat="1" applyFont="1" applyBorder="1" applyAlignment="1" applyProtection="1">
      <alignment horizontal="right"/>
      <protection/>
    </xf>
    <xf numFmtId="3" fontId="6" fillId="0" borderId="64" xfId="0" applyNumberFormat="1" applyFont="1" applyBorder="1" applyAlignment="1" applyProtection="1">
      <alignment horizontal="right"/>
      <protection/>
    </xf>
    <xf numFmtId="3" fontId="6" fillId="0" borderId="65" xfId="0" applyNumberFormat="1" applyFont="1" applyBorder="1" applyAlignment="1" applyProtection="1">
      <alignment horizontal="right"/>
      <protection/>
    </xf>
    <xf numFmtId="3" fontId="6" fillId="0" borderId="66" xfId="0" applyNumberFormat="1" applyFont="1" applyBorder="1" applyAlignment="1" applyProtection="1">
      <alignment horizontal="right"/>
      <protection/>
    </xf>
    <xf numFmtId="3" fontId="7" fillId="0" borderId="67" xfId="0" applyNumberFormat="1" applyFont="1" applyBorder="1" applyAlignment="1" applyProtection="1">
      <alignment horizontal="right"/>
      <protection/>
    </xf>
    <xf numFmtId="3" fontId="7" fillId="0" borderId="64" xfId="0" applyNumberFormat="1" applyFont="1" applyBorder="1" applyAlignment="1" applyProtection="1">
      <alignment horizontal="right"/>
      <protection/>
    </xf>
    <xf numFmtId="3" fontId="6" fillId="0" borderId="68" xfId="0" applyNumberFormat="1" applyFont="1" applyBorder="1" applyAlignment="1" applyProtection="1">
      <alignment horizontal="right"/>
      <protection/>
    </xf>
    <xf numFmtId="0" fontId="4" fillId="0" borderId="0" xfId="38" applyFont="1" applyAlignment="1">
      <alignment horizontal="center"/>
      <protection/>
    </xf>
    <xf numFmtId="0" fontId="1" fillId="0" borderId="0" xfId="38">
      <alignment/>
      <protection/>
    </xf>
    <xf numFmtId="0" fontId="5" fillId="0" borderId="0" xfId="38" applyFont="1">
      <alignment/>
      <protection/>
    </xf>
    <xf numFmtId="0" fontId="10" fillId="0" borderId="0" xfId="38" applyFont="1">
      <alignment/>
      <protection/>
    </xf>
    <xf numFmtId="0" fontId="1" fillId="0" borderId="0" xfId="38" applyFont="1" applyAlignment="1">
      <alignment horizontal="right"/>
      <protection/>
    </xf>
    <xf numFmtId="0" fontId="10" fillId="0" borderId="69" xfId="38" applyFont="1" applyBorder="1" applyAlignment="1">
      <alignment horizontal="center"/>
      <protection/>
    </xf>
    <xf numFmtId="0" fontId="10" fillId="0" borderId="70" xfId="38" applyFont="1" applyBorder="1" applyAlignment="1">
      <alignment horizontal="center"/>
      <protection/>
    </xf>
    <xf numFmtId="0" fontId="10" fillId="0" borderId="70" xfId="38" applyFont="1" applyBorder="1">
      <alignment/>
      <protection/>
    </xf>
    <xf numFmtId="0" fontId="10" fillId="0" borderId="71" xfId="38" applyFont="1" applyBorder="1" applyAlignment="1">
      <alignment horizontal="left"/>
      <protection/>
    </xf>
    <xf numFmtId="0" fontId="11" fillId="0" borderId="71" xfId="38" applyFont="1" applyBorder="1">
      <alignment/>
      <protection/>
    </xf>
    <xf numFmtId="3" fontId="11" fillId="0" borderId="71" xfId="38" applyNumberFormat="1" applyFont="1" applyBorder="1">
      <alignment/>
      <protection/>
    </xf>
    <xf numFmtId="172" fontId="11" fillId="0" borderId="71" xfId="38" applyNumberFormat="1" applyFont="1" applyBorder="1">
      <alignment/>
      <protection/>
    </xf>
    <xf numFmtId="0" fontId="10" fillId="0" borderId="72" xfId="38" applyFont="1" applyBorder="1" applyAlignment="1">
      <alignment horizontal="left"/>
      <protection/>
    </xf>
    <xf numFmtId="0" fontId="10" fillId="0" borderId="72" xfId="38" applyFont="1" applyBorder="1">
      <alignment/>
      <protection/>
    </xf>
    <xf numFmtId="3" fontId="10" fillId="0" borderId="72" xfId="38" applyNumberFormat="1" applyFont="1" applyBorder="1">
      <alignment/>
      <protection/>
    </xf>
    <xf numFmtId="172" fontId="11" fillId="0" borderId="72" xfId="38" applyNumberFormat="1" applyFont="1" applyBorder="1">
      <alignment/>
      <protection/>
    </xf>
    <xf numFmtId="0" fontId="11" fillId="0" borderId="72" xfId="38" applyFont="1" applyBorder="1" applyAlignment="1">
      <alignment horizontal="left"/>
      <protection/>
    </xf>
    <xf numFmtId="0" fontId="11" fillId="0" borderId="72" xfId="38" applyFont="1" applyBorder="1">
      <alignment/>
      <protection/>
    </xf>
    <xf numFmtId="3" fontId="11" fillId="0" borderId="72" xfId="38" applyNumberFormat="1" applyFont="1" applyBorder="1">
      <alignment/>
      <protection/>
    </xf>
    <xf numFmtId="172" fontId="10" fillId="0" borderId="72" xfId="38" applyNumberFormat="1" applyFont="1" applyBorder="1">
      <alignment/>
      <protection/>
    </xf>
    <xf numFmtId="0" fontId="10" fillId="0" borderId="70" xfId="38" applyFont="1" applyBorder="1" applyAlignment="1">
      <alignment horizontal="left"/>
      <protection/>
    </xf>
    <xf numFmtId="3" fontId="10" fillId="0" borderId="70" xfId="38" applyNumberFormat="1" applyFont="1" applyBorder="1">
      <alignment/>
      <protection/>
    </xf>
    <xf numFmtId="172" fontId="10" fillId="0" borderId="70" xfId="38" applyNumberFormat="1" applyFont="1" applyBorder="1">
      <alignment/>
      <protection/>
    </xf>
    <xf numFmtId="4" fontId="11" fillId="0" borderId="71" xfId="38" applyNumberFormat="1" applyFont="1" applyBorder="1">
      <alignment/>
      <protection/>
    </xf>
    <xf numFmtId="168" fontId="11" fillId="0" borderId="71" xfId="38" applyNumberFormat="1" applyFont="1" applyBorder="1">
      <alignment/>
      <protection/>
    </xf>
    <xf numFmtId="4" fontId="10" fillId="0" borderId="72" xfId="38" applyNumberFormat="1" applyFont="1" applyBorder="1">
      <alignment/>
      <protection/>
    </xf>
    <xf numFmtId="168" fontId="10" fillId="0" borderId="72" xfId="38" applyNumberFormat="1" applyFont="1" applyBorder="1">
      <alignment/>
      <protection/>
    </xf>
    <xf numFmtId="4" fontId="11" fillId="0" borderId="72" xfId="38" applyNumberFormat="1" applyFont="1" applyBorder="1">
      <alignment/>
      <protection/>
    </xf>
    <xf numFmtId="168" fontId="11" fillId="0" borderId="72" xfId="38" applyNumberFormat="1" applyFont="1" applyBorder="1">
      <alignment/>
      <protection/>
    </xf>
    <xf numFmtId="4" fontId="10" fillId="0" borderId="70" xfId="38" applyNumberFormat="1" applyFont="1" applyBorder="1">
      <alignment/>
      <protection/>
    </xf>
    <xf numFmtId="168" fontId="10" fillId="0" borderId="70" xfId="38" applyNumberFormat="1" applyFont="1" applyBorder="1">
      <alignment/>
      <protection/>
    </xf>
    <xf numFmtId="0" fontId="10" fillId="0" borderId="73" xfId="38" applyFont="1" applyBorder="1" applyAlignment="1">
      <alignment horizontal="center"/>
      <protection/>
    </xf>
    <xf numFmtId="0" fontId="10" fillId="0" borderId="74" xfId="38" applyFont="1" applyBorder="1" applyAlignment="1">
      <alignment horizontal="center"/>
      <protection/>
    </xf>
    <xf numFmtId="0" fontId="10" fillId="0" borderId="75" xfId="38" applyFont="1" applyBorder="1" applyAlignment="1">
      <alignment horizontal="center"/>
      <protection/>
    </xf>
    <xf numFmtId="0" fontId="10" fillId="0" borderId="76" xfId="38" applyFont="1" applyBorder="1" applyAlignment="1">
      <alignment horizontal="center"/>
      <protection/>
    </xf>
    <xf numFmtId="3" fontId="11" fillId="0" borderId="0" xfId="38" applyNumberFormat="1" applyFont="1" applyBorder="1">
      <alignment/>
      <protection/>
    </xf>
    <xf numFmtId="172" fontId="11" fillId="0" borderId="77" xfId="38" applyNumberFormat="1" applyFont="1" applyBorder="1">
      <alignment/>
      <protection/>
    </xf>
    <xf numFmtId="0" fontId="11" fillId="0" borderId="78" xfId="38" applyFont="1" applyBorder="1">
      <alignment/>
      <protection/>
    </xf>
    <xf numFmtId="172" fontId="11" fillId="0" borderId="79" xfId="38" applyNumberFormat="1" applyFont="1" applyBorder="1">
      <alignment/>
      <protection/>
    </xf>
    <xf numFmtId="3" fontId="11" fillId="0" borderId="78" xfId="38" applyNumberFormat="1" applyFont="1" applyBorder="1">
      <alignment/>
      <protection/>
    </xf>
    <xf numFmtId="0" fontId="11" fillId="0" borderId="0" xfId="38" applyFont="1" applyBorder="1">
      <alignment/>
      <protection/>
    </xf>
    <xf numFmtId="0" fontId="10" fillId="0" borderId="80" xfId="38" applyFont="1" applyBorder="1">
      <alignment/>
      <protection/>
    </xf>
    <xf numFmtId="0" fontId="10" fillId="0" borderId="81" xfId="38" applyFont="1" applyBorder="1">
      <alignment/>
      <protection/>
    </xf>
    <xf numFmtId="0" fontId="10" fillId="0" borderId="82" xfId="38" applyFont="1" applyBorder="1">
      <alignment/>
      <protection/>
    </xf>
    <xf numFmtId="0" fontId="11" fillId="0" borderId="83" xfId="38" applyFont="1" applyBorder="1">
      <alignment/>
      <protection/>
    </xf>
    <xf numFmtId="0" fontId="10" fillId="0" borderId="84" xfId="38" applyFont="1" applyBorder="1">
      <alignment/>
      <protection/>
    </xf>
    <xf numFmtId="0" fontId="11" fillId="0" borderId="85" xfId="38" applyFont="1" applyBorder="1">
      <alignment/>
      <protection/>
    </xf>
    <xf numFmtId="49" fontId="11" fillId="0" borderId="85" xfId="38" applyNumberFormat="1" applyFont="1" applyBorder="1" applyAlignment="1">
      <alignment horizontal="right"/>
      <protection/>
    </xf>
    <xf numFmtId="0" fontId="12" fillId="0" borderId="0" xfId="0" applyFont="1" applyAlignment="1">
      <alignment horizontal="right"/>
    </xf>
    <xf numFmtId="0" fontId="12" fillId="0" borderId="24" xfId="0" applyFont="1" applyBorder="1" applyAlignment="1" applyProtection="1">
      <alignment horizontal="center"/>
      <protection/>
    </xf>
    <xf numFmtId="0" fontId="3" fillId="0" borderId="71" xfId="0" applyFont="1" applyBorder="1" applyAlignment="1" applyProtection="1">
      <alignment/>
      <protection/>
    </xf>
    <xf numFmtId="3" fontId="4" fillId="0" borderId="71" xfId="0" applyNumberFormat="1" applyFont="1" applyBorder="1" applyAlignment="1" applyProtection="1">
      <alignment horizontal="right"/>
      <protection/>
    </xf>
    <xf numFmtId="3" fontId="3" fillId="0" borderId="71" xfId="0" applyNumberFormat="1" applyFont="1" applyBorder="1" applyAlignment="1" applyProtection="1">
      <alignment horizontal="right"/>
      <protection/>
    </xf>
    <xf numFmtId="0" fontId="13" fillId="0" borderId="24" xfId="0" applyFont="1" applyBorder="1" applyAlignment="1" applyProtection="1">
      <alignment/>
      <protection/>
    </xf>
    <xf numFmtId="3" fontId="13" fillId="0" borderId="24" xfId="0" applyNumberFormat="1" applyFont="1" applyBorder="1" applyAlignment="1" applyProtection="1">
      <alignment horizontal="right"/>
      <protection/>
    </xf>
    <xf numFmtId="4" fontId="13" fillId="0" borderId="24" xfId="0" applyNumberFormat="1" applyFont="1" applyBorder="1" applyAlignment="1" applyProtection="1">
      <alignment horizontal="right"/>
      <protection/>
    </xf>
    <xf numFmtId="0" fontId="14" fillId="0" borderId="86" xfId="0" applyFont="1" applyBorder="1" applyAlignment="1" applyProtection="1">
      <alignment/>
      <protection/>
    </xf>
    <xf numFmtId="3" fontId="14" fillId="0" borderId="86" xfId="0" applyNumberFormat="1" applyFont="1" applyBorder="1" applyAlignment="1" applyProtection="1">
      <alignment horizontal="right"/>
      <protection/>
    </xf>
    <xf numFmtId="0" fontId="14" fillId="0" borderId="72" xfId="0" applyFont="1" applyBorder="1" applyAlignment="1" applyProtection="1">
      <alignment/>
      <protection/>
    </xf>
    <xf numFmtId="3" fontId="14" fillId="0" borderId="72" xfId="0" applyNumberFormat="1" applyFont="1" applyBorder="1" applyAlignment="1" applyProtection="1">
      <alignment horizontal="right"/>
      <protection/>
    </xf>
    <xf numFmtId="0" fontId="15" fillId="0" borderId="72" xfId="0" applyFont="1" applyBorder="1" applyAlignment="1" applyProtection="1">
      <alignment/>
      <protection/>
    </xf>
    <xf numFmtId="3" fontId="15" fillId="0" borderId="72" xfId="0" applyNumberFormat="1" applyFont="1" applyBorder="1" applyAlignment="1" applyProtection="1">
      <alignment horizontal="right"/>
      <protection/>
    </xf>
    <xf numFmtId="3" fontId="14" fillId="0" borderId="72" xfId="0" applyNumberFormat="1" applyFont="1" applyFill="1" applyBorder="1" applyAlignment="1" applyProtection="1">
      <alignment horizontal="right"/>
      <protection/>
    </xf>
    <xf numFmtId="0" fontId="14" fillId="0" borderId="72" xfId="0" applyFont="1" applyFill="1" applyBorder="1" applyAlignment="1" applyProtection="1">
      <alignment/>
      <protection/>
    </xf>
    <xf numFmtId="0" fontId="3" fillId="0" borderId="87" xfId="0" applyFont="1" applyBorder="1" applyAlignment="1" applyProtection="1">
      <alignment/>
      <protection/>
    </xf>
    <xf numFmtId="3" fontId="4" fillId="0" borderId="87" xfId="0" applyNumberFormat="1" applyFont="1" applyBorder="1" applyAlignment="1" applyProtection="1">
      <alignment horizontal="right"/>
      <protection/>
    </xf>
    <xf numFmtId="0" fontId="15" fillId="2" borderId="72" xfId="0" applyFont="1" applyFill="1" applyBorder="1" applyAlignment="1" applyProtection="1">
      <alignment/>
      <protection/>
    </xf>
    <xf numFmtId="0" fontId="14" fillId="0" borderId="87" xfId="0" applyFont="1" applyBorder="1" applyAlignment="1" applyProtection="1">
      <alignment/>
      <protection/>
    </xf>
    <xf numFmtId="3" fontId="13" fillId="0" borderId="87" xfId="0" applyNumberFormat="1" applyFont="1" applyBorder="1" applyAlignment="1" applyProtection="1">
      <alignment horizontal="right"/>
      <protection/>
    </xf>
    <xf numFmtId="0" fontId="13" fillId="0" borderId="71" xfId="0" applyFont="1" applyBorder="1" applyAlignment="1" applyProtection="1">
      <alignment/>
      <protection/>
    </xf>
    <xf numFmtId="3" fontId="13" fillId="0" borderId="71" xfId="0" applyNumberFormat="1" applyFont="1" applyBorder="1" applyAlignment="1" applyProtection="1">
      <alignment horizontal="right"/>
      <protection/>
    </xf>
    <xf numFmtId="168" fontId="14" fillId="0" borderId="71" xfId="0" applyNumberFormat="1" applyFont="1" applyBorder="1" applyAlignment="1" applyProtection="1">
      <alignment horizontal="right"/>
      <protection/>
    </xf>
    <xf numFmtId="0" fontId="3" fillId="0" borderId="73" xfId="0" applyFont="1" applyBorder="1" applyAlignment="1" applyProtection="1">
      <alignment horizontal="right"/>
      <protection/>
    </xf>
    <xf numFmtId="3" fontId="4" fillId="0" borderId="73" xfId="0" applyNumberFormat="1" applyFont="1" applyBorder="1" applyAlignment="1" applyProtection="1">
      <alignment horizontal="right"/>
      <protection/>
    </xf>
    <xf numFmtId="3" fontId="3" fillId="0" borderId="73" xfId="0" applyNumberFormat="1" applyFont="1" applyBorder="1" applyAlignment="1" applyProtection="1">
      <alignment horizontal="right"/>
      <protection/>
    </xf>
    <xf numFmtId="0" fontId="13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88" xfId="0" applyFont="1" applyBorder="1" applyAlignment="1">
      <alignment horizontal="center"/>
    </xf>
    <xf numFmtId="0" fontId="19" fillId="0" borderId="89" xfId="0" applyFont="1" applyBorder="1" applyAlignment="1">
      <alignment horizontal="center"/>
    </xf>
    <xf numFmtId="0" fontId="20" fillId="0" borderId="90" xfId="0" applyFont="1" applyBorder="1" applyAlignment="1">
      <alignment/>
    </xf>
    <xf numFmtId="3" fontId="20" fillId="0" borderId="91" xfId="0" applyNumberFormat="1" applyFont="1" applyBorder="1" applyAlignment="1">
      <alignment/>
    </xf>
    <xf numFmtId="0" fontId="20" fillId="0" borderId="92" xfId="0" applyFont="1" applyBorder="1" applyAlignment="1">
      <alignment/>
    </xf>
    <xf numFmtId="3" fontId="20" fillId="0" borderId="93" xfId="0" applyNumberFormat="1" applyFont="1" applyBorder="1" applyAlignment="1">
      <alignment/>
    </xf>
    <xf numFmtId="0" fontId="13" fillId="0" borderId="88" xfId="0" applyFont="1" applyBorder="1" applyAlignment="1">
      <alignment/>
    </xf>
    <xf numFmtId="3" fontId="13" fillId="0" borderId="89" xfId="0" applyNumberFormat="1" applyFont="1" applyBorder="1" applyAlignment="1">
      <alignment/>
    </xf>
    <xf numFmtId="0" fontId="4" fillId="0" borderId="0" xfId="38" applyFont="1" applyAlignment="1">
      <alignment horizontal="center"/>
      <protection/>
    </xf>
    <xf numFmtId="172" fontId="13" fillId="0" borderId="24" xfId="0" applyNumberFormat="1" applyFont="1" applyBorder="1" applyAlignment="1" applyProtection="1">
      <alignment horizontal="right"/>
      <protection/>
    </xf>
    <xf numFmtId="172" fontId="14" fillId="0" borderId="86" xfId="0" applyNumberFormat="1" applyFont="1" applyBorder="1" applyAlignment="1" applyProtection="1">
      <alignment horizontal="right"/>
      <protection/>
    </xf>
    <xf numFmtId="172" fontId="14" fillId="0" borderId="72" xfId="0" applyNumberFormat="1" applyFont="1" applyBorder="1" applyAlignment="1" applyProtection="1">
      <alignment horizontal="right"/>
      <protection/>
    </xf>
    <xf numFmtId="172" fontId="3" fillId="0" borderId="87" xfId="0" applyNumberFormat="1" applyFont="1" applyBorder="1" applyAlignment="1" applyProtection="1">
      <alignment horizontal="right"/>
      <protection/>
    </xf>
    <xf numFmtId="172" fontId="14" fillId="0" borderId="87" xfId="0" applyNumberFormat="1" applyFont="1" applyBorder="1" applyAlignment="1" applyProtection="1">
      <alignment horizontal="right"/>
      <protection/>
    </xf>
    <xf numFmtId="172" fontId="13" fillId="0" borderId="71" xfId="0" applyNumberFormat="1" applyFont="1" applyBorder="1" applyAlignment="1" applyProtection="1">
      <alignment horizontal="right"/>
      <protection/>
    </xf>
    <xf numFmtId="172" fontId="14" fillId="0" borderId="24" xfId="0" applyNumberFormat="1" applyFont="1" applyBorder="1" applyAlignment="1" applyProtection="1">
      <alignment horizontal="right"/>
      <protection/>
    </xf>
  </cellXfs>
  <cellStyles count="26">
    <cellStyle name="Normal" xfId="0"/>
    <cellStyle name="Currency [0]" xfId="15"/>
    <cellStyle name="Comma" xfId="16"/>
    <cellStyle name="Comma [0]" xfId="17"/>
    <cellStyle name="Currency" xfId="18"/>
    <cellStyle name="Nedefinován" xfId="19"/>
    <cellStyle name="Nedefinován_B" xfId="20"/>
    <cellStyle name="Nedefinován_C" xfId="21"/>
    <cellStyle name="Nedefinován_D" xfId="22"/>
    <cellStyle name="Nedefinován_E" xfId="23"/>
    <cellStyle name="Nedefinován_F" xfId="24"/>
    <cellStyle name="Nedefinován_G" xfId="25"/>
    <cellStyle name="Nedefinován_H" xfId="26"/>
    <cellStyle name="Nedefinován_I" xfId="27"/>
    <cellStyle name="Nedefinován_J" xfId="28"/>
    <cellStyle name="Nedefinován_K" xfId="29"/>
    <cellStyle name="Nedefinován_L" xfId="30"/>
    <cellStyle name="Nedefinován_M" xfId="31"/>
    <cellStyle name="Nedefinován_N" xfId="32"/>
    <cellStyle name="Nedefinován_O" xfId="33"/>
    <cellStyle name="Nedefinován_P" xfId="34"/>
    <cellStyle name="normální_Finanční plán-podrobný" xfId="35"/>
    <cellStyle name="normální_Finanční plán-souhrn" xfId="36"/>
    <cellStyle name="normální_Obecne99" xfId="37"/>
    <cellStyle name="normální_VHČ-OSB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473"/>
  <sheetViews>
    <sheetView view="pageBreakPreview" zoomScale="75" zoomScaleNormal="75" zoomScaleSheetLayoutView="75" workbookViewId="0" topLeftCell="A13">
      <selection activeCell="B13" sqref="B13"/>
    </sheetView>
  </sheetViews>
  <sheetFormatPr defaultColWidth="9.796875" defaultRowHeight="15"/>
  <cols>
    <col min="1" max="1" width="6.19921875" style="0" customWidth="1"/>
    <col min="2" max="2" width="48.296875" style="0" bestFit="1" customWidth="1"/>
    <col min="3" max="3" width="12.8984375" style="0" customWidth="1"/>
    <col min="4" max="25" width="13.796875" style="0" customWidth="1"/>
    <col min="26" max="26" width="14.19921875" style="0" customWidth="1"/>
    <col min="28" max="28" width="13.8984375" style="0" customWidth="1"/>
  </cols>
  <sheetData>
    <row r="1" spans="1:25" ht="18" customHeight="1" thickTop="1">
      <c r="A1" s="14"/>
      <c r="B1" s="15"/>
      <c r="C1" s="15" t="s">
        <v>52</v>
      </c>
      <c r="D1" s="15"/>
      <c r="E1" s="15" t="s">
        <v>35</v>
      </c>
      <c r="F1" s="16"/>
      <c r="G1" s="17"/>
      <c r="H1" s="17"/>
      <c r="I1" s="18"/>
      <c r="J1" s="16"/>
      <c r="K1" s="17"/>
      <c r="L1" s="17"/>
      <c r="M1" s="19"/>
      <c r="N1" s="19"/>
      <c r="O1" s="19"/>
      <c r="P1" s="19"/>
      <c r="Q1" s="20"/>
      <c r="R1" s="21"/>
      <c r="S1" s="19"/>
      <c r="T1" s="19"/>
      <c r="U1" s="19"/>
      <c r="V1" s="19"/>
      <c r="W1" s="19"/>
      <c r="X1" s="19"/>
      <c r="Y1" s="122"/>
    </row>
    <row r="2" spans="1:25" ht="18" customHeight="1">
      <c r="A2" s="70" t="s">
        <v>47</v>
      </c>
      <c r="B2" s="22" t="s">
        <v>9</v>
      </c>
      <c r="C2" s="22" t="s">
        <v>40</v>
      </c>
      <c r="D2" s="22" t="s">
        <v>40</v>
      </c>
      <c r="E2" s="22" t="s">
        <v>24</v>
      </c>
      <c r="F2" s="23" t="s">
        <v>10</v>
      </c>
      <c r="G2" s="24" t="s">
        <v>0</v>
      </c>
      <c r="H2" s="24" t="s">
        <v>36</v>
      </c>
      <c r="I2" s="25" t="s">
        <v>37</v>
      </c>
      <c r="J2" s="22" t="s">
        <v>1</v>
      </c>
      <c r="K2" s="114" t="s">
        <v>2</v>
      </c>
      <c r="L2" s="24" t="s">
        <v>11</v>
      </c>
      <c r="M2" s="26" t="s">
        <v>3</v>
      </c>
      <c r="N2" s="26" t="s">
        <v>12</v>
      </c>
      <c r="O2" s="26" t="s">
        <v>4</v>
      </c>
      <c r="P2" s="26" t="s">
        <v>13</v>
      </c>
      <c r="Q2" s="27" t="s">
        <v>5</v>
      </c>
      <c r="R2" s="28" t="s">
        <v>6</v>
      </c>
      <c r="S2" s="26" t="s">
        <v>17</v>
      </c>
      <c r="T2" s="26" t="s">
        <v>7</v>
      </c>
      <c r="U2" s="26" t="s">
        <v>18</v>
      </c>
      <c r="V2" s="26" t="s">
        <v>19</v>
      </c>
      <c r="W2" s="26" t="s">
        <v>20</v>
      </c>
      <c r="X2" s="26" t="s">
        <v>8</v>
      </c>
      <c r="Y2" s="123" t="s">
        <v>21</v>
      </c>
    </row>
    <row r="3" spans="1:25" ht="18" customHeight="1" thickBot="1">
      <c r="A3" s="29"/>
      <c r="B3" s="30"/>
      <c r="C3" s="31" t="s">
        <v>23</v>
      </c>
      <c r="D3" s="31"/>
      <c r="E3" s="31" t="s">
        <v>23</v>
      </c>
      <c r="F3" s="32"/>
      <c r="G3" s="33"/>
      <c r="H3" s="34" t="s">
        <v>15</v>
      </c>
      <c r="I3" s="35" t="s">
        <v>15</v>
      </c>
      <c r="J3" s="116"/>
      <c r="K3" s="115"/>
      <c r="L3" s="33"/>
      <c r="M3" s="36"/>
      <c r="N3" s="36"/>
      <c r="O3" s="36"/>
      <c r="P3" s="37" t="s">
        <v>16</v>
      </c>
      <c r="Q3" s="38"/>
      <c r="R3" s="39"/>
      <c r="S3" s="37"/>
      <c r="T3" s="36"/>
      <c r="U3" s="36"/>
      <c r="V3" s="37"/>
      <c r="W3" s="37" t="s">
        <v>22</v>
      </c>
      <c r="X3" s="36"/>
      <c r="Y3" s="124" t="s">
        <v>25</v>
      </c>
    </row>
    <row r="4" spans="1:25" ht="18" customHeight="1">
      <c r="A4" s="40"/>
      <c r="B4" s="42" t="s">
        <v>38</v>
      </c>
      <c r="C4" s="43"/>
      <c r="D4" s="43"/>
      <c r="E4" s="43"/>
      <c r="F4" s="44"/>
      <c r="G4" s="45"/>
      <c r="H4" s="45"/>
      <c r="I4" s="98"/>
      <c r="J4" s="94"/>
      <c r="K4" s="44"/>
      <c r="L4" s="45"/>
      <c r="M4" s="45"/>
      <c r="N4" s="45"/>
      <c r="O4" s="45"/>
      <c r="P4" s="45"/>
      <c r="Q4" s="98"/>
      <c r="R4" s="44"/>
      <c r="S4" s="45"/>
      <c r="T4" s="45"/>
      <c r="U4" s="45"/>
      <c r="V4" s="45"/>
      <c r="W4" s="45"/>
      <c r="X4" s="45"/>
      <c r="Y4" s="125"/>
    </row>
    <row r="5" spans="1:28" ht="18" customHeight="1">
      <c r="A5" s="84">
        <v>1</v>
      </c>
      <c r="B5" s="41" t="s">
        <v>26</v>
      </c>
      <c r="C5" s="80"/>
      <c r="D5" s="43"/>
      <c r="E5" s="80"/>
      <c r="F5" s="44"/>
      <c r="G5" s="45"/>
      <c r="H5" s="45"/>
      <c r="I5" s="45"/>
      <c r="J5" s="94"/>
      <c r="K5" s="44"/>
      <c r="L5" s="45"/>
      <c r="M5" s="45"/>
      <c r="N5" s="45"/>
      <c r="O5" s="45"/>
      <c r="P5" s="45"/>
      <c r="Q5" s="45"/>
      <c r="R5" s="44"/>
      <c r="S5" s="45"/>
      <c r="T5" s="45"/>
      <c r="U5" s="45"/>
      <c r="V5" s="45"/>
      <c r="W5" s="45"/>
      <c r="X5" s="45"/>
      <c r="Y5" s="125"/>
      <c r="Z5" s="5"/>
      <c r="AA5" s="5"/>
      <c r="AB5" s="5"/>
    </row>
    <row r="6" spans="1:27" ht="18" customHeight="1">
      <c r="A6" s="84">
        <v>2</v>
      </c>
      <c r="B6" s="41" t="s">
        <v>41</v>
      </c>
      <c r="C6" s="80">
        <f>SUM(D6:E6)</f>
        <v>1144069</v>
      </c>
      <c r="D6" s="80">
        <v>107712</v>
      </c>
      <c r="E6" s="80">
        <v>1036357</v>
      </c>
      <c r="F6" s="47">
        <v>311195</v>
      </c>
      <c r="G6" s="48">
        <v>20329</v>
      </c>
      <c r="H6" s="48">
        <v>46195</v>
      </c>
      <c r="I6" s="48">
        <v>23222</v>
      </c>
      <c r="J6" s="117">
        <v>41721</v>
      </c>
      <c r="K6" s="47">
        <v>55462</v>
      </c>
      <c r="L6" s="48">
        <v>52225</v>
      </c>
      <c r="M6" s="48">
        <v>1563</v>
      </c>
      <c r="N6" s="48">
        <v>5158</v>
      </c>
      <c r="O6" s="48">
        <v>138390</v>
      </c>
      <c r="P6" s="48">
        <v>3167</v>
      </c>
      <c r="Q6" s="48">
        <v>49875</v>
      </c>
      <c r="R6" s="47">
        <v>29112</v>
      </c>
      <c r="S6" s="48">
        <v>19369</v>
      </c>
      <c r="T6" s="48">
        <v>30845</v>
      </c>
      <c r="U6" s="48">
        <v>63796</v>
      </c>
      <c r="V6" s="48">
        <v>19435</v>
      </c>
      <c r="W6" s="48">
        <v>101339</v>
      </c>
      <c r="X6" s="48">
        <v>386</v>
      </c>
      <c r="Y6" s="126">
        <v>23573</v>
      </c>
      <c r="Z6" s="5"/>
      <c r="AA6" s="5"/>
    </row>
    <row r="7" spans="1:27" ht="18" customHeight="1">
      <c r="A7" s="84">
        <v>3</v>
      </c>
      <c r="B7" s="41" t="s">
        <v>48</v>
      </c>
      <c r="C7" s="80"/>
      <c r="D7" s="80"/>
      <c r="E7" s="80"/>
      <c r="F7" s="44"/>
      <c r="G7" s="45"/>
      <c r="H7" s="45"/>
      <c r="I7" s="45"/>
      <c r="J7" s="94"/>
      <c r="K7" s="44"/>
      <c r="L7" s="45"/>
      <c r="M7" s="45"/>
      <c r="N7" s="45"/>
      <c r="O7" s="45"/>
      <c r="P7" s="45"/>
      <c r="Q7" s="45"/>
      <c r="R7" s="44"/>
      <c r="S7" s="45"/>
      <c r="T7" s="45"/>
      <c r="U7" s="45"/>
      <c r="V7" s="45"/>
      <c r="W7" s="45"/>
      <c r="X7" s="45"/>
      <c r="Y7" s="125"/>
      <c r="Z7" s="5"/>
      <c r="AA7" s="5"/>
    </row>
    <row r="8" spans="1:27" ht="18" customHeight="1">
      <c r="A8" s="84">
        <v>4</v>
      </c>
      <c r="B8" s="41" t="s">
        <v>42</v>
      </c>
      <c r="C8" s="80">
        <f>SUM(D8:E8)</f>
        <v>521</v>
      </c>
      <c r="D8" s="80"/>
      <c r="E8" s="80">
        <v>521</v>
      </c>
      <c r="F8" s="44">
        <v>15</v>
      </c>
      <c r="G8" s="45">
        <v>6</v>
      </c>
      <c r="H8" s="45"/>
      <c r="I8" s="45"/>
      <c r="J8" s="94">
        <v>163</v>
      </c>
      <c r="K8" s="44"/>
      <c r="L8" s="45"/>
      <c r="M8" s="45"/>
      <c r="N8" s="45"/>
      <c r="O8" s="45"/>
      <c r="P8" s="45"/>
      <c r="Q8" s="45">
        <v>194</v>
      </c>
      <c r="R8" s="44"/>
      <c r="S8" s="45"/>
      <c r="T8" s="45"/>
      <c r="U8" s="45">
        <v>79</v>
      </c>
      <c r="V8" s="45">
        <v>64</v>
      </c>
      <c r="W8" s="45"/>
      <c r="X8" s="45"/>
      <c r="Y8" s="125"/>
      <c r="Z8" s="5"/>
      <c r="AA8" s="5"/>
    </row>
    <row r="9" spans="1:27" ht="18" customHeight="1">
      <c r="A9" s="84">
        <v>5</v>
      </c>
      <c r="B9" s="41" t="s">
        <v>45</v>
      </c>
      <c r="C9" s="80">
        <f>SUM(D9:E9)</f>
        <v>800</v>
      </c>
      <c r="D9" s="81">
        <v>800</v>
      </c>
      <c r="E9" s="80"/>
      <c r="F9" s="63"/>
      <c r="G9" s="64"/>
      <c r="H9" s="64"/>
      <c r="I9" s="64"/>
      <c r="J9" s="118"/>
      <c r="K9" s="63"/>
      <c r="L9" s="64"/>
      <c r="M9" s="64"/>
      <c r="N9" s="64"/>
      <c r="O9" s="64"/>
      <c r="P9" s="64"/>
      <c r="Q9" s="64"/>
      <c r="R9" s="63"/>
      <c r="S9" s="64"/>
      <c r="T9" s="64"/>
      <c r="U9" s="64"/>
      <c r="V9" s="64"/>
      <c r="W9" s="64"/>
      <c r="X9" s="64"/>
      <c r="Y9" s="127"/>
      <c r="Z9" s="5"/>
      <c r="AA9" s="5"/>
    </row>
    <row r="10" spans="1:27" ht="18" customHeight="1" thickBot="1">
      <c r="A10" s="85">
        <v>6</v>
      </c>
      <c r="B10" s="86" t="s">
        <v>27</v>
      </c>
      <c r="C10" s="80">
        <f>SUM(D10:E10)</f>
        <v>29355</v>
      </c>
      <c r="D10" s="82">
        <v>2464</v>
      </c>
      <c r="E10" s="82">
        <v>26891</v>
      </c>
      <c r="F10" s="49">
        <v>6496</v>
      </c>
      <c r="G10" s="50">
        <v>853</v>
      </c>
      <c r="H10" s="50">
        <v>3208</v>
      </c>
      <c r="I10" s="99">
        <v>454</v>
      </c>
      <c r="J10" s="119">
        <v>739</v>
      </c>
      <c r="K10" s="49">
        <v>1598</v>
      </c>
      <c r="L10" s="50">
        <v>1890</v>
      </c>
      <c r="M10" s="50">
        <v>12</v>
      </c>
      <c r="N10" s="50">
        <v>153</v>
      </c>
      <c r="O10" s="50">
        <v>3222</v>
      </c>
      <c r="P10" s="50">
        <v>71</v>
      </c>
      <c r="Q10" s="99">
        <v>272</v>
      </c>
      <c r="R10" s="49">
        <v>730</v>
      </c>
      <c r="S10" s="50">
        <v>190</v>
      </c>
      <c r="T10" s="50">
        <v>617</v>
      </c>
      <c r="U10" s="50">
        <v>716</v>
      </c>
      <c r="V10" s="50">
        <v>689</v>
      </c>
      <c r="W10" s="50">
        <v>3504</v>
      </c>
      <c r="X10" s="50">
        <v>16</v>
      </c>
      <c r="Y10" s="128">
        <v>1461</v>
      </c>
      <c r="Z10" s="5"/>
      <c r="AA10" s="5"/>
    </row>
    <row r="11" spans="1:27" ht="18" customHeight="1" thickBot="1">
      <c r="A11" s="51">
        <v>7</v>
      </c>
      <c r="B11" s="52" t="s">
        <v>46</v>
      </c>
      <c r="C11" s="53">
        <f>SUM(C5:C10)</f>
        <v>1174745</v>
      </c>
      <c r="D11" s="53">
        <f>SUM(D5:D10)</f>
        <v>110976</v>
      </c>
      <c r="E11" s="53">
        <v>1063769</v>
      </c>
      <c r="F11" s="54">
        <v>317706</v>
      </c>
      <c r="G11" s="55">
        <v>21188</v>
      </c>
      <c r="H11" s="55">
        <v>49403</v>
      </c>
      <c r="I11" s="56">
        <v>23676</v>
      </c>
      <c r="J11" s="66">
        <v>42623</v>
      </c>
      <c r="K11" s="54">
        <v>57060</v>
      </c>
      <c r="L11" s="55">
        <v>54115</v>
      </c>
      <c r="M11" s="55">
        <v>1575</v>
      </c>
      <c r="N11" s="55">
        <v>5311</v>
      </c>
      <c r="O11" s="55">
        <v>141612</v>
      </c>
      <c r="P11" s="55">
        <v>3238</v>
      </c>
      <c r="Q11" s="55">
        <v>50341</v>
      </c>
      <c r="R11" s="54">
        <v>29842</v>
      </c>
      <c r="S11" s="55">
        <v>19559</v>
      </c>
      <c r="T11" s="55">
        <v>31462</v>
      </c>
      <c r="U11" s="55">
        <v>64591</v>
      </c>
      <c r="V11" s="55">
        <v>20188</v>
      </c>
      <c r="W11" s="55">
        <v>104843</v>
      </c>
      <c r="X11" s="55">
        <v>402</v>
      </c>
      <c r="Y11" s="129">
        <v>25034</v>
      </c>
      <c r="Z11" s="5"/>
      <c r="AA11" s="5"/>
    </row>
    <row r="12" spans="1:27" ht="18" customHeight="1">
      <c r="A12" s="112"/>
      <c r="B12" s="41"/>
      <c r="C12" s="58"/>
      <c r="D12" s="58"/>
      <c r="E12" s="58"/>
      <c r="F12" s="59"/>
      <c r="G12" s="60"/>
      <c r="H12" s="60"/>
      <c r="I12" s="98"/>
      <c r="J12" s="120"/>
      <c r="K12" s="59"/>
      <c r="L12" s="60"/>
      <c r="M12" s="60"/>
      <c r="N12" s="60"/>
      <c r="O12" s="60"/>
      <c r="P12" s="60"/>
      <c r="Q12" s="98"/>
      <c r="R12" s="59"/>
      <c r="S12" s="60"/>
      <c r="T12" s="60"/>
      <c r="U12" s="60"/>
      <c r="V12" s="60"/>
      <c r="W12" s="60"/>
      <c r="X12" s="60"/>
      <c r="Y12" s="130"/>
      <c r="Z12" s="5"/>
      <c r="AA12" s="5"/>
    </row>
    <row r="13" spans="1:27" ht="18" customHeight="1">
      <c r="A13" s="111"/>
      <c r="B13" s="42" t="s">
        <v>39</v>
      </c>
      <c r="C13" s="43"/>
      <c r="D13" s="43"/>
      <c r="E13" s="43"/>
      <c r="F13" s="44"/>
      <c r="G13" s="45"/>
      <c r="H13" s="45"/>
      <c r="I13" s="45"/>
      <c r="J13" s="94"/>
      <c r="K13" s="44"/>
      <c r="L13" s="45"/>
      <c r="M13" s="45"/>
      <c r="N13" s="45"/>
      <c r="O13" s="45"/>
      <c r="P13" s="45"/>
      <c r="Q13" s="45"/>
      <c r="R13" s="44"/>
      <c r="S13" s="45"/>
      <c r="T13" s="45"/>
      <c r="U13" s="45"/>
      <c r="V13" s="45"/>
      <c r="W13" s="45"/>
      <c r="X13" s="45"/>
      <c r="Y13" s="125"/>
      <c r="Z13" s="5"/>
      <c r="AA13" s="5"/>
    </row>
    <row r="14" spans="1:27" ht="18" customHeight="1">
      <c r="A14" s="84">
        <v>8</v>
      </c>
      <c r="B14" s="41" t="s">
        <v>28</v>
      </c>
      <c r="C14" s="80">
        <f aca="true" t="shared" si="0" ref="C14:C19">SUM(D14:E14)</f>
        <v>11424</v>
      </c>
      <c r="D14" s="80">
        <v>5295</v>
      </c>
      <c r="E14" s="80">
        <v>6129</v>
      </c>
      <c r="F14" s="47">
        <v>79</v>
      </c>
      <c r="G14" s="48"/>
      <c r="H14" s="48">
        <v>1664</v>
      </c>
      <c r="I14" s="48"/>
      <c r="J14" s="117">
        <v>1</v>
      </c>
      <c r="K14" s="47">
        <v>182</v>
      </c>
      <c r="L14" s="48">
        <v>365</v>
      </c>
      <c r="M14" s="48">
        <v>4</v>
      </c>
      <c r="N14" s="48">
        <v>166</v>
      </c>
      <c r="O14" s="48">
        <v>94</v>
      </c>
      <c r="P14" s="48">
        <v>46</v>
      </c>
      <c r="Q14" s="48">
        <v>242</v>
      </c>
      <c r="R14" s="47">
        <v>2525</v>
      </c>
      <c r="S14" s="48">
        <v>149</v>
      </c>
      <c r="T14" s="48">
        <v>181</v>
      </c>
      <c r="U14" s="48">
        <v>320</v>
      </c>
      <c r="V14" s="48">
        <v>82</v>
      </c>
      <c r="W14" s="48">
        <v>29</v>
      </c>
      <c r="X14" s="48"/>
      <c r="Y14" s="126"/>
      <c r="Z14" s="5"/>
      <c r="AA14" s="5"/>
    </row>
    <row r="15" spans="1:27" ht="18" customHeight="1">
      <c r="A15" s="87">
        <v>9</v>
      </c>
      <c r="B15" s="88" t="s">
        <v>29</v>
      </c>
      <c r="C15" s="83">
        <f t="shared" si="0"/>
        <v>757810</v>
      </c>
      <c r="D15" s="83">
        <v>87612</v>
      </c>
      <c r="E15" s="83">
        <v>670198</v>
      </c>
      <c r="F15" s="47">
        <v>243084</v>
      </c>
      <c r="G15" s="48">
        <v>7306</v>
      </c>
      <c r="H15" s="48">
        <v>29424</v>
      </c>
      <c r="I15" s="48">
        <v>11688</v>
      </c>
      <c r="J15" s="117">
        <v>21265</v>
      </c>
      <c r="K15" s="47">
        <v>26239</v>
      </c>
      <c r="L15" s="48">
        <v>17404</v>
      </c>
      <c r="M15" s="48">
        <v>605</v>
      </c>
      <c r="N15" s="48">
        <v>1791</v>
      </c>
      <c r="O15" s="48">
        <v>100285</v>
      </c>
      <c r="P15" s="48">
        <v>1374</v>
      </c>
      <c r="Q15" s="48">
        <v>27965</v>
      </c>
      <c r="R15" s="47">
        <v>19191</v>
      </c>
      <c r="S15" s="48">
        <v>13286</v>
      </c>
      <c r="T15" s="48">
        <v>24688</v>
      </c>
      <c r="U15" s="48">
        <v>34097</v>
      </c>
      <c r="V15" s="48">
        <v>13627</v>
      </c>
      <c r="W15" s="48">
        <v>64590</v>
      </c>
      <c r="X15" s="48">
        <v>65</v>
      </c>
      <c r="Y15" s="126">
        <v>12224</v>
      </c>
      <c r="Z15" s="5"/>
      <c r="AA15" s="5"/>
    </row>
    <row r="16" spans="1:27" ht="18" customHeight="1">
      <c r="A16" s="84">
        <v>10</v>
      </c>
      <c r="B16" s="41" t="s">
        <v>43</v>
      </c>
      <c r="C16" s="80">
        <f t="shared" si="0"/>
        <v>26661</v>
      </c>
      <c r="D16" s="80">
        <v>12618</v>
      </c>
      <c r="E16" s="83">
        <v>14043</v>
      </c>
      <c r="F16" s="61">
        <v>2253</v>
      </c>
      <c r="G16" s="62"/>
      <c r="H16" s="62">
        <v>2929</v>
      </c>
      <c r="I16" s="62">
        <v>833</v>
      </c>
      <c r="J16" s="121">
        <v>1262</v>
      </c>
      <c r="K16" s="61"/>
      <c r="L16" s="62"/>
      <c r="M16" s="62"/>
      <c r="N16" s="62">
        <v>200</v>
      </c>
      <c r="O16" s="62"/>
      <c r="P16" s="62"/>
      <c r="Q16" s="62"/>
      <c r="R16" s="61">
        <v>2824</v>
      </c>
      <c r="S16" s="62">
        <v>1167</v>
      </c>
      <c r="T16" s="62"/>
      <c r="U16" s="62">
        <v>18</v>
      </c>
      <c r="V16" s="62">
        <v>1358</v>
      </c>
      <c r="W16" s="62">
        <v>1199</v>
      </c>
      <c r="X16" s="62"/>
      <c r="Y16" s="131"/>
      <c r="Z16" s="5"/>
      <c r="AA16" s="5"/>
    </row>
    <row r="17" spans="1:27" ht="18" customHeight="1">
      <c r="A17" s="87">
        <v>11</v>
      </c>
      <c r="B17" s="41" t="s">
        <v>31</v>
      </c>
      <c r="C17" s="80">
        <f t="shared" si="0"/>
        <v>822</v>
      </c>
      <c r="D17" s="80">
        <v>276</v>
      </c>
      <c r="E17" s="80">
        <v>546</v>
      </c>
      <c r="F17" s="44">
        <v>480</v>
      </c>
      <c r="G17" s="45"/>
      <c r="H17" s="45">
        <v>66</v>
      </c>
      <c r="I17" s="45"/>
      <c r="J17" s="94"/>
      <c r="K17" s="44"/>
      <c r="L17" s="45"/>
      <c r="M17" s="45"/>
      <c r="N17" s="45"/>
      <c r="O17" s="45"/>
      <c r="P17" s="45"/>
      <c r="Q17" s="45"/>
      <c r="R17" s="44"/>
      <c r="S17" s="45"/>
      <c r="T17" s="45"/>
      <c r="U17" s="45"/>
      <c r="V17" s="45"/>
      <c r="W17" s="45"/>
      <c r="X17" s="45"/>
      <c r="Y17" s="125"/>
      <c r="Z17" s="5"/>
      <c r="AA17" s="5"/>
    </row>
    <row r="18" spans="1:27" s="9" customFormat="1" ht="18" customHeight="1">
      <c r="A18" s="84">
        <v>12</v>
      </c>
      <c r="B18" s="113" t="s">
        <v>32</v>
      </c>
      <c r="C18" s="80">
        <f t="shared" si="0"/>
        <v>227587</v>
      </c>
      <c r="D18" s="80">
        <v>1929</v>
      </c>
      <c r="E18" s="80">
        <v>225658</v>
      </c>
      <c r="F18" s="47">
        <v>48969</v>
      </c>
      <c r="G18" s="48"/>
      <c r="H18" s="48">
        <v>13109</v>
      </c>
      <c r="I18" s="48">
        <v>5832</v>
      </c>
      <c r="J18" s="117">
        <v>16526</v>
      </c>
      <c r="K18" s="47">
        <v>14603</v>
      </c>
      <c r="L18" s="48">
        <v>17513</v>
      </c>
      <c r="M18" s="48">
        <v>679</v>
      </c>
      <c r="N18" s="48">
        <v>1428</v>
      </c>
      <c r="O18" s="48">
        <v>34469</v>
      </c>
      <c r="P18" s="48">
        <v>473</v>
      </c>
      <c r="Q18" s="48"/>
      <c r="R18" s="47">
        <v>5962</v>
      </c>
      <c r="S18" s="48">
        <v>4767</v>
      </c>
      <c r="T18" s="48">
        <v>9781</v>
      </c>
      <c r="U18" s="48">
        <v>16693</v>
      </c>
      <c r="V18" s="48">
        <v>5884</v>
      </c>
      <c r="W18" s="48">
        <v>22892</v>
      </c>
      <c r="X18" s="48"/>
      <c r="Y18" s="126">
        <v>6078</v>
      </c>
      <c r="Z18" s="5"/>
      <c r="AA18" s="5"/>
    </row>
    <row r="19" spans="1:27" s="9" customFormat="1" ht="18" customHeight="1" thickBot="1">
      <c r="A19" s="87">
        <v>13</v>
      </c>
      <c r="B19" s="89" t="s">
        <v>33</v>
      </c>
      <c r="C19" s="80">
        <f t="shared" si="0"/>
        <v>20113</v>
      </c>
      <c r="D19" s="80">
        <v>3266</v>
      </c>
      <c r="E19" s="80">
        <v>16847</v>
      </c>
      <c r="F19" s="44">
        <v>3477</v>
      </c>
      <c r="G19" s="45">
        <v>390</v>
      </c>
      <c r="H19" s="45">
        <v>123</v>
      </c>
      <c r="I19" s="93">
        <v>13</v>
      </c>
      <c r="J19" s="94">
        <v>172</v>
      </c>
      <c r="K19" s="44">
        <v>1430</v>
      </c>
      <c r="L19" s="45">
        <v>214</v>
      </c>
      <c r="M19" s="45">
        <v>2</v>
      </c>
      <c r="N19" s="45">
        <v>70</v>
      </c>
      <c r="O19" s="45">
        <v>1813</v>
      </c>
      <c r="P19" s="45">
        <v>146</v>
      </c>
      <c r="Q19" s="93">
        <v>2076</v>
      </c>
      <c r="R19" s="44">
        <v>408</v>
      </c>
      <c r="S19" s="45">
        <v>308</v>
      </c>
      <c r="T19" s="45">
        <v>374</v>
      </c>
      <c r="U19" s="45">
        <v>467</v>
      </c>
      <c r="V19" s="45">
        <v>343</v>
      </c>
      <c r="W19" s="45">
        <v>4742</v>
      </c>
      <c r="X19" s="45">
        <v>6</v>
      </c>
      <c r="Y19" s="125">
        <v>273</v>
      </c>
      <c r="Z19" s="5"/>
      <c r="AA19" s="5"/>
    </row>
    <row r="20" spans="1:27" s="9" customFormat="1" ht="18" customHeight="1" thickBot="1">
      <c r="A20" s="71">
        <v>14</v>
      </c>
      <c r="B20" s="65" t="s">
        <v>49</v>
      </c>
      <c r="C20" s="66">
        <f>SUM(C14:C19)</f>
        <v>1044417</v>
      </c>
      <c r="D20" s="66">
        <f>SUM(D14:D19)</f>
        <v>110996</v>
      </c>
      <c r="E20" s="66">
        <v>973710</v>
      </c>
      <c r="F20" s="66">
        <f>SUM(F14:F19)</f>
        <v>298342</v>
      </c>
      <c r="G20" s="66">
        <f aca="true" t="shared" si="1" ref="G20:Y20">SUM(G14:G19)</f>
        <v>7696</v>
      </c>
      <c r="H20" s="66">
        <f t="shared" si="1"/>
        <v>47315</v>
      </c>
      <c r="I20" s="66">
        <f t="shared" si="1"/>
        <v>18366</v>
      </c>
      <c r="J20" s="66">
        <f t="shared" si="1"/>
        <v>39226</v>
      </c>
      <c r="K20" s="108">
        <f t="shared" si="1"/>
        <v>42454</v>
      </c>
      <c r="L20" s="66">
        <f t="shared" si="1"/>
        <v>35496</v>
      </c>
      <c r="M20" s="66">
        <f t="shared" si="1"/>
        <v>1290</v>
      </c>
      <c r="N20" s="66">
        <f t="shared" si="1"/>
        <v>3655</v>
      </c>
      <c r="O20" s="66">
        <f t="shared" si="1"/>
        <v>136661</v>
      </c>
      <c r="P20" s="66">
        <f t="shared" si="1"/>
        <v>2039</v>
      </c>
      <c r="Q20" s="66">
        <f t="shared" si="1"/>
        <v>30283</v>
      </c>
      <c r="R20" s="66">
        <f t="shared" si="1"/>
        <v>30910</v>
      </c>
      <c r="S20" s="66">
        <f t="shared" si="1"/>
        <v>19677</v>
      </c>
      <c r="T20" s="66">
        <f t="shared" si="1"/>
        <v>35024</v>
      </c>
      <c r="U20" s="66">
        <f t="shared" si="1"/>
        <v>51595</v>
      </c>
      <c r="V20" s="66">
        <f t="shared" si="1"/>
        <v>21294</v>
      </c>
      <c r="W20" s="66">
        <f t="shared" si="1"/>
        <v>93452</v>
      </c>
      <c r="X20" s="66">
        <f t="shared" si="1"/>
        <v>71</v>
      </c>
      <c r="Y20" s="132">
        <f t="shared" si="1"/>
        <v>18575</v>
      </c>
      <c r="Z20" s="5"/>
      <c r="AA20" s="5"/>
    </row>
    <row r="21" spans="1:27" s="9" customFormat="1" ht="18" customHeight="1" thickBot="1">
      <c r="A21" s="72"/>
      <c r="B21" s="73"/>
      <c r="C21" s="67"/>
      <c r="D21" s="67"/>
      <c r="E21" s="67"/>
      <c r="F21" s="90"/>
      <c r="G21" s="95"/>
      <c r="H21" s="95"/>
      <c r="I21" s="95"/>
      <c r="J21" s="79"/>
      <c r="K21" s="104"/>
      <c r="L21" s="95"/>
      <c r="M21" s="104"/>
      <c r="N21" s="95"/>
      <c r="O21" s="95"/>
      <c r="P21" s="95"/>
      <c r="Q21" s="95"/>
      <c r="R21" s="79"/>
      <c r="S21" s="90"/>
      <c r="T21" s="95"/>
      <c r="U21" s="95"/>
      <c r="V21" s="95"/>
      <c r="W21" s="95"/>
      <c r="X21" s="95"/>
      <c r="Y21" s="133"/>
      <c r="Z21" s="5"/>
      <c r="AA21" s="5"/>
    </row>
    <row r="22" spans="1:27" s="110" customFormat="1" ht="18" customHeight="1" thickBot="1">
      <c r="A22" s="71">
        <v>15</v>
      </c>
      <c r="B22" s="52" t="s">
        <v>50</v>
      </c>
      <c r="C22" s="66">
        <f>SUM(C11-C20)</f>
        <v>130328</v>
      </c>
      <c r="D22" s="66">
        <f>0+D11-D20</f>
        <v>-20</v>
      </c>
      <c r="E22" s="66">
        <v>130348</v>
      </c>
      <c r="F22" s="57">
        <v>19364</v>
      </c>
      <c r="G22" s="55">
        <v>13492</v>
      </c>
      <c r="H22" s="55">
        <v>2088</v>
      </c>
      <c r="I22" s="55">
        <v>5310</v>
      </c>
      <c r="J22" s="108">
        <v>3397</v>
      </c>
      <c r="K22" s="54">
        <v>14606</v>
      </c>
      <c r="L22" s="55">
        <v>18619</v>
      </c>
      <c r="M22" s="54">
        <v>285</v>
      </c>
      <c r="N22" s="55">
        <v>1656</v>
      </c>
      <c r="O22" s="55">
        <v>4951</v>
      </c>
      <c r="P22" s="55">
        <v>1199</v>
      </c>
      <c r="Q22" s="55">
        <v>20058</v>
      </c>
      <c r="R22" s="108">
        <v>-1068</v>
      </c>
      <c r="S22" s="57">
        <v>-118</v>
      </c>
      <c r="T22" s="55">
        <v>-3562</v>
      </c>
      <c r="U22" s="55">
        <v>12996</v>
      </c>
      <c r="V22" s="55">
        <v>-1106</v>
      </c>
      <c r="W22" s="55">
        <v>11391</v>
      </c>
      <c r="X22" s="55">
        <v>331</v>
      </c>
      <c r="Y22" s="134">
        <v>6459</v>
      </c>
      <c r="Z22" s="109"/>
      <c r="AA22" s="109"/>
    </row>
    <row r="23" spans="1:27" s="9" customFormat="1" ht="18" customHeight="1">
      <c r="A23" s="72"/>
      <c r="B23" s="73"/>
      <c r="C23" s="67"/>
      <c r="D23" s="67"/>
      <c r="E23" s="67"/>
      <c r="F23" s="91"/>
      <c r="G23" s="107"/>
      <c r="H23" s="96"/>
      <c r="I23" s="96"/>
      <c r="J23" s="79"/>
      <c r="K23" s="101"/>
      <c r="L23" s="96"/>
      <c r="M23" s="101"/>
      <c r="N23" s="96"/>
      <c r="O23" s="96"/>
      <c r="P23" s="96"/>
      <c r="Q23" s="96"/>
      <c r="R23" s="74"/>
      <c r="S23" s="101"/>
      <c r="T23" s="96"/>
      <c r="U23" s="96"/>
      <c r="V23" s="96"/>
      <c r="W23" s="96"/>
      <c r="X23" s="96"/>
      <c r="Y23" s="135"/>
      <c r="Z23" s="5"/>
      <c r="AA23" s="5"/>
    </row>
    <row r="24" spans="1:27" ht="18" customHeight="1">
      <c r="A24" s="84">
        <v>16</v>
      </c>
      <c r="B24" s="41" t="s">
        <v>34</v>
      </c>
      <c r="C24" s="80">
        <f>SUM(D24:E24)</f>
        <v>40692</v>
      </c>
      <c r="D24" s="80">
        <v>403</v>
      </c>
      <c r="E24" s="80">
        <v>40289</v>
      </c>
      <c r="F24" s="46">
        <v>5910</v>
      </c>
      <c r="G24" s="45">
        <v>2338</v>
      </c>
      <c r="H24" s="45">
        <v>520</v>
      </c>
      <c r="I24" s="45">
        <v>1600</v>
      </c>
      <c r="J24" s="94">
        <v>939</v>
      </c>
      <c r="K24" s="44">
        <v>4322</v>
      </c>
      <c r="L24" s="45">
        <v>5598</v>
      </c>
      <c r="M24" s="44">
        <v>87</v>
      </c>
      <c r="N24" s="45">
        <v>521</v>
      </c>
      <c r="O24" s="45">
        <v>1253</v>
      </c>
      <c r="P24" s="45">
        <v>371</v>
      </c>
      <c r="Q24" s="45">
        <v>6576</v>
      </c>
      <c r="R24" s="44"/>
      <c r="S24" s="45"/>
      <c r="T24" s="45"/>
      <c r="U24" s="45">
        <v>4195</v>
      </c>
      <c r="V24" s="45"/>
      <c r="W24" s="45">
        <v>4221</v>
      </c>
      <c r="X24" s="45">
        <v>100</v>
      </c>
      <c r="Y24" s="136">
        <v>1738</v>
      </c>
      <c r="Z24" s="5"/>
      <c r="AA24" s="5"/>
    </row>
    <row r="25" spans="1:27" ht="18" customHeight="1" thickBot="1">
      <c r="A25" s="70"/>
      <c r="B25" s="73"/>
      <c r="C25" s="67"/>
      <c r="D25" s="67"/>
      <c r="E25" s="67"/>
      <c r="F25" s="92"/>
      <c r="G25" s="93"/>
      <c r="H25" s="97"/>
      <c r="I25" s="100"/>
      <c r="J25" s="78"/>
      <c r="K25" s="102"/>
      <c r="L25" s="97"/>
      <c r="M25" s="105"/>
      <c r="N25" s="97"/>
      <c r="O25" s="97"/>
      <c r="P25" s="97"/>
      <c r="Q25" s="97"/>
      <c r="R25" s="77"/>
      <c r="S25" s="102"/>
      <c r="T25" s="97"/>
      <c r="U25" s="97"/>
      <c r="V25" s="97"/>
      <c r="W25" s="97"/>
      <c r="X25" s="97"/>
      <c r="Y25" s="137"/>
      <c r="Z25" s="5"/>
      <c r="AA25" s="5"/>
    </row>
    <row r="26" spans="1:27" ht="18" customHeight="1" thickBot="1">
      <c r="A26" s="106">
        <v>17</v>
      </c>
      <c r="B26" s="68" t="s">
        <v>51</v>
      </c>
      <c r="C26" s="69">
        <f>C22-C24</f>
        <v>89636</v>
      </c>
      <c r="D26" s="69">
        <f>0+D22-D24</f>
        <v>-423</v>
      </c>
      <c r="E26" s="69">
        <v>90059</v>
      </c>
      <c r="F26" s="69">
        <v>13454</v>
      </c>
      <c r="G26" s="69">
        <v>11154</v>
      </c>
      <c r="H26" s="69">
        <v>1568</v>
      </c>
      <c r="I26" s="69">
        <v>3710</v>
      </c>
      <c r="J26" s="69">
        <v>2458</v>
      </c>
      <c r="K26" s="103">
        <v>10284</v>
      </c>
      <c r="L26" s="69">
        <v>13021</v>
      </c>
      <c r="M26" s="69">
        <v>198</v>
      </c>
      <c r="N26" s="103">
        <v>1135</v>
      </c>
      <c r="O26" s="69">
        <v>3698</v>
      </c>
      <c r="P26" s="69">
        <v>828</v>
      </c>
      <c r="Q26" s="69">
        <v>13482</v>
      </c>
      <c r="R26" s="69">
        <v>-1068</v>
      </c>
      <c r="S26" s="69">
        <v>-118</v>
      </c>
      <c r="T26" s="69">
        <v>-3562</v>
      </c>
      <c r="U26" s="69">
        <v>8801</v>
      </c>
      <c r="V26" s="69">
        <v>-1106</v>
      </c>
      <c r="W26" s="69">
        <v>7170</v>
      </c>
      <c r="X26" s="69">
        <v>231</v>
      </c>
      <c r="Y26" s="138">
        <v>4721</v>
      </c>
      <c r="Z26" s="5"/>
      <c r="AA26" s="5"/>
    </row>
    <row r="27" spans="1:27" ht="18" customHeight="1" thickTop="1">
      <c r="A27" s="75"/>
      <c r="B27" s="76"/>
      <c r="C27" s="74"/>
      <c r="D27" s="74"/>
      <c r="E27" s="74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5"/>
      <c r="AA27" s="5"/>
    </row>
    <row r="28" spans="26:27" ht="18" customHeight="1">
      <c r="Z28" s="5"/>
      <c r="AA28" s="5"/>
    </row>
    <row r="29" spans="1:27" ht="18">
      <c r="A29" s="10"/>
      <c r="B29" s="11"/>
      <c r="C29" s="11"/>
      <c r="D29" s="11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5"/>
      <c r="AA29" s="5"/>
    </row>
    <row r="30" spans="1:247" ht="21.75" customHeight="1">
      <c r="A30" s="3" t="s">
        <v>44</v>
      </c>
      <c r="B30" s="2"/>
      <c r="C30" s="2"/>
      <c r="D30" s="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"/>
      <c r="Q30" s="1"/>
      <c r="R30" s="1"/>
      <c r="S30" s="1"/>
      <c r="T30" s="1"/>
      <c r="U30" s="1"/>
      <c r="V30" s="1"/>
      <c r="W30" s="1"/>
      <c r="X30" s="1"/>
      <c r="Y30" s="1"/>
      <c r="Z30" s="5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pans="5:26" ht="18">
      <c r="E31" s="6"/>
      <c r="F31" s="6"/>
      <c r="G31" s="6"/>
      <c r="H31" s="6"/>
      <c r="I31" s="6"/>
      <c r="J31" s="6"/>
      <c r="K31" s="6"/>
      <c r="L31" s="6"/>
      <c r="M31" s="5"/>
      <c r="N31" s="5"/>
      <c r="O31" s="5"/>
      <c r="Z31" s="5"/>
    </row>
    <row r="32" spans="5:26" ht="18">
      <c r="E32" s="6"/>
      <c r="F32" s="6"/>
      <c r="G32" s="6"/>
      <c r="H32" s="6"/>
      <c r="I32" s="6"/>
      <c r="J32" s="6"/>
      <c r="K32" s="6"/>
      <c r="L32" s="6"/>
      <c r="M32" s="5"/>
      <c r="N32" s="5"/>
      <c r="O32" s="5"/>
      <c r="Z32" s="5"/>
    </row>
    <row r="33" spans="5:26" ht="18">
      <c r="E33" s="6"/>
      <c r="F33" s="6"/>
      <c r="G33" s="6"/>
      <c r="H33" s="6"/>
      <c r="I33" s="6"/>
      <c r="J33" s="6"/>
      <c r="K33" s="6"/>
      <c r="L33" s="6"/>
      <c r="M33" s="5"/>
      <c r="N33" s="5"/>
      <c r="O33" s="5"/>
      <c r="Z33" s="5"/>
    </row>
    <row r="34" spans="5:26" ht="18">
      <c r="E34" s="7"/>
      <c r="F34" s="7"/>
      <c r="G34" s="7"/>
      <c r="H34" s="7"/>
      <c r="I34" s="7"/>
      <c r="J34" s="7"/>
      <c r="K34" s="7"/>
      <c r="L34" s="7"/>
      <c r="Z34" s="5"/>
    </row>
    <row r="35" spans="5:26" ht="18">
      <c r="E35" s="7"/>
      <c r="F35" s="7"/>
      <c r="G35" s="7"/>
      <c r="H35" s="7"/>
      <c r="I35" s="7"/>
      <c r="J35" s="7"/>
      <c r="K35" s="7"/>
      <c r="L35" s="7"/>
      <c r="Z35" s="5"/>
    </row>
    <row r="36" spans="5:26" ht="18">
      <c r="E36" s="7"/>
      <c r="F36" s="7"/>
      <c r="G36" s="7"/>
      <c r="H36" s="7"/>
      <c r="I36" s="7"/>
      <c r="J36" s="7"/>
      <c r="K36" s="7"/>
      <c r="L36" s="7"/>
      <c r="Z36" s="5"/>
    </row>
    <row r="37" spans="5:26" ht="18">
      <c r="E37" s="7"/>
      <c r="F37" s="7"/>
      <c r="G37" s="7"/>
      <c r="H37" s="7"/>
      <c r="I37" s="7"/>
      <c r="J37" s="7"/>
      <c r="K37" s="7"/>
      <c r="L37" s="7"/>
      <c r="Z37" s="5"/>
    </row>
    <row r="38" spans="5:26" ht="18">
      <c r="E38" s="7"/>
      <c r="F38" s="7"/>
      <c r="G38" s="7"/>
      <c r="H38" s="7"/>
      <c r="I38" s="7"/>
      <c r="J38" s="7"/>
      <c r="K38" s="7"/>
      <c r="L38" s="7"/>
      <c r="Z38" s="5"/>
    </row>
    <row r="39" spans="5:26" ht="18">
      <c r="E39" s="7"/>
      <c r="F39" s="7"/>
      <c r="G39" s="7"/>
      <c r="H39" s="7"/>
      <c r="I39" s="7"/>
      <c r="J39" s="7"/>
      <c r="K39" s="7"/>
      <c r="L39" s="7"/>
      <c r="Z39" s="5"/>
    </row>
    <row r="40" spans="5:26" ht="18">
      <c r="E40" s="7"/>
      <c r="F40" s="7"/>
      <c r="G40" s="7"/>
      <c r="H40" s="7"/>
      <c r="I40" s="7"/>
      <c r="J40" s="7"/>
      <c r="K40" s="7"/>
      <c r="L40" s="7"/>
      <c r="Z40" s="5"/>
    </row>
    <row r="41" spans="5:26" ht="18">
      <c r="E41" s="7"/>
      <c r="F41" s="7"/>
      <c r="G41" s="7"/>
      <c r="H41" s="7"/>
      <c r="I41" s="7"/>
      <c r="J41" s="7"/>
      <c r="K41" s="7"/>
      <c r="L41" s="7"/>
      <c r="Z41" s="5"/>
    </row>
    <row r="42" spans="5:26" ht="18">
      <c r="E42" s="7"/>
      <c r="F42" s="7"/>
      <c r="G42" s="7"/>
      <c r="H42" s="7"/>
      <c r="I42" s="7"/>
      <c r="J42" s="7"/>
      <c r="K42" s="7"/>
      <c r="L42" s="7"/>
      <c r="Z42" s="5"/>
    </row>
    <row r="43" ht="15">
      <c r="Z43" s="5"/>
    </row>
    <row r="44" ht="15">
      <c r="Z44" s="5"/>
    </row>
    <row r="45" ht="15">
      <c r="Z45" s="5"/>
    </row>
    <row r="46" ht="15">
      <c r="Z46" s="5"/>
    </row>
    <row r="47" ht="15">
      <c r="Z47" s="5"/>
    </row>
    <row r="48" ht="15">
      <c r="Z48" s="5"/>
    </row>
    <row r="49" ht="15">
      <c r="Z49" s="5"/>
    </row>
    <row r="50" ht="15">
      <c r="Z50" s="5"/>
    </row>
    <row r="51" ht="15">
      <c r="Z51" s="5"/>
    </row>
    <row r="52" ht="15">
      <c r="Z52" s="5"/>
    </row>
    <row r="53" ht="15">
      <c r="Z53" s="5"/>
    </row>
    <row r="54" ht="15">
      <c r="Z54" s="5"/>
    </row>
    <row r="55" ht="15">
      <c r="Z55" s="5"/>
    </row>
    <row r="56" ht="15">
      <c r="Z56" s="5"/>
    </row>
    <row r="57" ht="15">
      <c r="Z57" s="5"/>
    </row>
    <row r="58" ht="15">
      <c r="Z58" s="5"/>
    </row>
    <row r="59" ht="15">
      <c r="Z59" s="5"/>
    </row>
    <row r="60" ht="15">
      <c r="Z60" s="5"/>
    </row>
    <row r="61" ht="15">
      <c r="Z61" s="5"/>
    </row>
    <row r="62" ht="15">
      <c r="Z62" s="5"/>
    </row>
    <row r="63" ht="15">
      <c r="Z63" s="5"/>
    </row>
    <row r="64" ht="15">
      <c r="Z64" s="5"/>
    </row>
    <row r="65" ht="15">
      <c r="Z65" s="5"/>
    </row>
    <row r="66" ht="15">
      <c r="Z66" s="5"/>
    </row>
    <row r="67" ht="15">
      <c r="Z67" s="5"/>
    </row>
    <row r="68" ht="15">
      <c r="Z68" s="5"/>
    </row>
    <row r="69" ht="15">
      <c r="Z69" s="5"/>
    </row>
    <row r="70" ht="15">
      <c r="Z70" s="5"/>
    </row>
    <row r="71" ht="15">
      <c r="Z71" s="5"/>
    </row>
    <row r="72" ht="15">
      <c r="Z72" s="5"/>
    </row>
    <row r="73" ht="15">
      <c r="Z73" s="5"/>
    </row>
    <row r="74" ht="15">
      <c r="Z74" s="5"/>
    </row>
    <row r="75" ht="15">
      <c r="Z75" s="5"/>
    </row>
    <row r="76" ht="15">
      <c r="Z76" s="5"/>
    </row>
    <row r="77" ht="15">
      <c r="Z77" s="5"/>
    </row>
    <row r="78" ht="15">
      <c r="Z78" s="5"/>
    </row>
    <row r="79" ht="15">
      <c r="Z79" s="5"/>
    </row>
    <row r="80" ht="15">
      <c r="Z80" s="5"/>
    </row>
    <row r="81" ht="15">
      <c r="Z81" s="5"/>
    </row>
    <row r="82" ht="15">
      <c r="Z82" s="5"/>
    </row>
    <row r="83" ht="15">
      <c r="Z83" s="5"/>
    </row>
    <row r="84" ht="15">
      <c r="Z84" s="5"/>
    </row>
    <row r="85" ht="15">
      <c r="Z85" s="5"/>
    </row>
    <row r="86" ht="15">
      <c r="Z86" s="5"/>
    </row>
    <row r="87" ht="15">
      <c r="Z87" s="5"/>
    </row>
    <row r="88" ht="15">
      <c r="Z88" s="5"/>
    </row>
    <row r="89" ht="15">
      <c r="Z89" s="5"/>
    </row>
    <row r="90" ht="15">
      <c r="Z90" s="5"/>
    </row>
    <row r="91" ht="15">
      <c r="Z91" s="5"/>
    </row>
    <row r="92" ht="15">
      <c r="Z92" s="5"/>
    </row>
    <row r="93" ht="15">
      <c r="Z93" s="5"/>
    </row>
    <row r="94" ht="15">
      <c r="Z94" s="5"/>
    </row>
    <row r="95" ht="15">
      <c r="Z95" s="5"/>
    </row>
    <row r="96" ht="15">
      <c r="Z96" s="5"/>
    </row>
    <row r="97" ht="15">
      <c r="Z97" s="5"/>
    </row>
    <row r="98" ht="15">
      <c r="Z98" s="5"/>
    </row>
    <row r="99" ht="15">
      <c r="Z99" s="5"/>
    </row>
    <row r="100" ht="15">
      <c r="Z100" s="5"/>
    </row>
    <row r="101" ht="15">
      <c r="Z101" s="5"/>
    </row>
    <row r="102" ht="15">
      <c r="Z102" s="5"/>
    </row>
    <row r="103" ht="15">
      <c r="Z103" s="5"/>
    </row>
    <row r="104" ht="15">
      <c r="Z104" s="5"/>
    </row>
    <row r="105" ht="15">
      <c r="Z105" s="5"/>
    </row>
    <row r="106" ht="15">
      <c r="Z106" s="5"/>
    </row>
    <row r="107" ht="15">
      <c r="Z107" s="5"/>
    </row>
    <row r="108" ht="15">
      <c r="Z108" s="5"/>
    </row>
    <row r="109" ht="15">
      <c r="Z109" s="5"/>
    </row>
    <row r="110" ht="15">
      <c r="Z110" s="5"/>
    </row>
    <row r="111" ht="15">
      <c r="Z111" s="5"/>
    </row>
    <row r="112" ht="15">
      <c r="Z112" s="5"/>
    </row>
    <row r="113" ht="15">
      <c r="Z113" s="5"/>
    </row>
    <row r="114" ht="15">
      <c r="Z114" s="5"/>
    </row>
    <row r="115" ht="15">
      <c r="Z115" s="5"/>
    </row>
    <row r="116" ht="15">
      <c r="Z116" s="5"/>
    </row>
    <row r="117" ht="15">
      <c r="Z117" s="5"/>
    </row>
    <row r="118" ht="15">
      <c r="Z118" s="5"/>
    </row>
    <row r="119" ht="15">
      <c r="Z119" s="5"/>
    </row>
    <row r="120" ht="15">
      <c r="Z120" s="5"/>
    </row>
    <row r="121" ht="15">
      <c r="Z121" s="5"/>
    </row>
    <row r="122" ht="15">
      <c r="Z122" s="5"/>
    </row>
    <row r="123" ht="15">
      <c r="Z123" s="5"/>
    </row>
    <row r="124" ht="15">
      <c r="Z124" s="5"/>
    </row>
    <row r="125" ht="15">
      <c r="Z125" s="5"/>
    </row>
    <row r="126" ht="15">
      <c r="Z126" s="5"/>
    </row>
    <row r="127" ht="15">
      <c r="Z127" s="5"/>
    </row>
    <row r="128" ht="15">
      <c r="Z128" s="5"/>
    </row>
    <row r="129" ht="15">
      <c r="Z129" s="5"/>
    </row>
    <row r="130" ht="15">
      <c r="Z130" s="5"/>
    </row>
    <row r="131" ht="15">
      <c r="Z131" s="5"/>
    </row>
    <row r="132" ht="15">
      <c r="Z132" s="5"/>
    </row>
    <row r="133" ht="15">
      <c r="Z133" s="5"/>
    </row>
    <row r="134" ht="15">
      <c r="Z134" s="5"/>
    </row>
    <row r="135" ht="15">
      <c r="Z135" s="5"/>
    </row>
    <row r="136" ht="15">
      <c r="Z136" s="5"/>
    </row>
    <row r="137" ht="15">
      <c r="Z137" s="5"/>
    </row>
    <row r="138" ht="15">
      <c r="Z138" s="5"/>
    </row>
    <row r="139" ht="15">
      <c r="Z139" s="5"/>
    </row>
    <row r="140" ht="15">
      <c r="Z140" s="5"/>
    </row>
    <row r="141" ht="15">
      <c r="Z141" s="5"/>
    </row>
    <row r="142" ht="15">
      <c r="Z142" s="5"/>
    </row>
    <row r="143" ht="15">
      <c r="Z143" s="5"/>
    </row>
    <row r="144" ht="15">
      <c r="Z144" s="5"/>
    </row>
    <row r="145" ht="15">
      <c r="Z145" s="5"/>
    </row>
    <row r="146" ht="15">
      <c r="Z146" s="5"/>
    </row>
    <row r="147" ht="15">
      <c r="Z147" s="5"/>
    </row>
    <row r="148" ht="15">
      <c r="Z148" s="5"/>
    </row>
    <row r="149" ht="15">
      <c r="Z149" s="5"/>
    </row>
    <row r="150" ht="15">
      <c r="Z150" s="5"/>
    </row>
    <row r="151" ht="15">
      <c r="Z151" s="5"/>
    </row>
    <row r="152" ht="15">
      <c r="Z152" s="5"/>
    </row>
    <row r="153" ht="15">
      <c r="Z153" s="5"/>
    </row>
    <row r="154" ht="15">
      <c r="Z154" s="5"/>
    </row>
    <row r="155" ht="15">
      <c r="Z155" s="5"/>
    </row>
    <row r="156" ht="15">
      <c r="Z156" s="5"/>
    </row>
    <row r="157" ht="15">
      <c r="Z157" s="5"/>
    </row>
    <row r="158" ht="15">
      <c r="Z158" s="5"/>
    </row>
    <row r="159" ht="15">
      <c r="Z159" s="5"/>
    </row>
    <row r="160" ht="15">
      <c r="Z160" s="5"/>
    </row>
    <row r="161" ht="15">
      <c r="Z161" s="5"/>
    </row>
    <row r="162" ht="15">
      <c r="Z162" s="5"/>
    </row>
    <row r="163" ht="15">
      <c r="Z163" s="5"/>
    </row>
    <row r="164" ht="15">
      <c r="Z164" s="5"/>
    </row>
    <row r="165" ht="15">
      <c r="Z165" s="5"/>
    </row>
    <row r="166" ht="15">
      <c r="Z166" s="5"/>
    </row>
    <row r="167" ht="15">
      <c r="Z167" s="5"/>
    </row>
    <row r="168" ht="15">
      <c r="Z168" s="5"/>
    </row>
    <row r="169" ht="15">
      <c r="Z169" s="5"/>
    </row>
    <row r="170" ht="15">
      <c r="Z170" s="5"/>
    </row>
    <row r="171" ht="15">
      <c r="Z171" s="5"/>
    </row>
    <row r="172" ht="15">
      <c r="Z172" s="5"/>
    </row>
    <row r="173" ht="15">
      <c r="Z173" s="5"/>
    </row>
    <row r="174" ht="15">
      <c r="Z174" s="5"/>
    </row>
    <row r="175" ht="15">
      <c r="Z175" s="5"/>
    </row>
    <row r="176" ht="15">
      <c r="Z176" s="5"/>
    </row>
    <row r="177" ht="15">
      <c r="Z177" s="5"/>
    </row>
    <row r="178" ht="15">
      <c r="Z178" s="5"/>
    </row>
    <row r="179" ht="15">
      <c r="Z179" s="5"/>
    </row>
    <row r="180" ht="15">
      <c r="Z180" s="5"/>
    </row>
    <row r="181" ht="15">
      <c r="Z181" s="5"/>
    </row>
    <row r="182" ht="15">
      <c r="Z182" s="5"/>
    </row>
    <row r="183" ht="15">
      <c r="Z183" s="5"/>
    </row>
    <row r="184" ht="15">
      <c r="Z184" s="5"/>
    </row>
    <row r="185" ht="15">
      <c r="Z185" s="5"/>
    </row>
    <row r="186" ht="15">
      <c r="Z186" s="5"/>
    </row>
    <row r="187" ht="15">
      <c r="Z187" s="5"/>
    </row>
    <row r="188" ht="15">
      <c r="Z188" s="5"/>
    </row>
    <row r="189" ht="15">
      <c r="Z189" s="5"/>
    </row>
    <row r="190" ht="15">
      <c r="Z190" s="5"/>
    </row>
    <row r="191" ht="15">
      <c r="Z191" s="5"/>
    </row>
    <row r="192" ht="15">
      <c r="Z192" s="5"/>
    </row>
    <row r="193" ht="15">
      <c r="Z193" s="5"/>
    </row>
    <row r="194" ht="15">
      <c r="Z194" s="5"/>
    </row>
    <row r="195" ht="15">
      <c r="Z195" s="5"/>
    </row>
    <row r="196" ht="15">
      <c r="Z196" s="5"/>
    </row>
    <row r="197" ht="15">
      <c r="Z197" s="5"/>
    </row>
    <row r="198" ht="15">
      <c r="Z198" s="5"/>
    </row>
    <row r="199" ht="15">
      <c r="Z199" s="5"/>
    </row>
    <row r="200" ht="15">
      <c r="Z200" s="5"/>
    </row>
    <row r="201" ht="15">
      <c r="Z201" s="5"/>
    </row>
    <row r="202" ht="15">
      <c r="Z202" s="5"/>
    </row>
    <row r="203" ht="15">
      <c r="Z203" s="5"/>
    </row>
    <row r="204" ht="15">
      <c r="Z204" s="5"/>
    </row>
    <row r="205" ht="15">
      <c r="Z205" s="5"/>
    </row>
    <row r="206" ht="15">
      <c r="Z206" s="5"/>
    </row>
    <row r="207" ht="15">
      <c r="Z207" s="5"/>
    </row>
    <row r="208" ht="15">
      <c r="Z208" s="5"/>
    </row>
    <row r="209" ht="15">
      <c r="Z209" s="5"/>
    </row>
    <row r="210" ht="15">
      <c r="Z210" s="5"/>
    </row>
    <row r="211" ht="15">
      <c r="Z211" s="5"/>
    </row>
    <row r="212" ht="15">
      <c r="Z212" s="5"/>
    </row>
    <row r="213" ht="15">
      <c r="Z213" s="5"/>
    </row>
    <row r="214" ht="15">
      <c r="Z214" s="5"/>
    </row>
    <row r="215" ht="15">
      <c r="Z215" s="5"/>
    </row>
    <row r="216" ht="15">
      <c r="Z216" s="5"/>
    </row>
    <row r="217" ht="15">
      <c r="Z217" s="5"/>
    </row>
    <row r="218" ht="15">
      <c r="Z218" s="5"/>
    </row>
    <row r="219" ht="15">
      <c r="Z219" s="5"/>
    </row>
    <row r="220" ht="15">
      <c r="Z220" s="5"/>
    </row>
    <row r="221" ht="15">
      <c r="Z221" s="5"/>
    </row>
    <row r="222" ht="15">
      <c r="Z222" s="5"/>
    </row>
    <row r="223" ht="15">
      <c r="Z223" s="5"/>
    </row>
    <row r="224" ht="15">
      <c r="Z224" s="5"/>
    </row>
    <row r="225" ht="15">
      <c r="Z225" s="5"/>
    </row>
    <row r="226" ht="15">
      <c r="Z226" s="5"/>
    </row>
    <row r="227" ht="15">
      <c r="Z227" s="5"/>
    </row>
    <row r="228" ht="15">
      <c r="Z228" s="5"/>
    </row>
    <row r="229" ht="15">
      <c r="Z229" s="5"/>
    </row>
    <row r="230" ht="15">
      <c r="Z230" s="5"/>
    </row>
    <row r="231" ht="15">
      <c r="Z231" s="5"/>
    </row>
    <row r="232" ht="15">
      <c r="Z232" s="5"/>
    </row>
    <row r="233" ht="15">
      <c r="Z233" s="5"/>
    </row>
    <row r="234" ht="15">
      <c r="Z234" s="5"/>
    </row>
    <row r="235" ht="15">
      <c r="Z235" s="5"/>
    </row>
    <row r="236" ht="15">
      <c r="Z236" s="5"/>
    </row>
    <row r="237" ht="15">
      <c r="Z237" s="5"/>
    </row>
    <row r="238" ht="15">
      <c r="Z238" s="5"/>
    </row>
    <row r="239" ht="15">
      <c r="Z239" s="5"/>
    </row>
    <row r="240" ht="15">
      <c r="Z240" s="5"/>
    </row>
    <row r="241" ht="15">
      <c r="Z241" s="5"/>
    </row>
    <row r="242" ht="15">
      <c r="Z242" s="5"/>
    </row>
    <row r="243" ht="15">
      <c r="Z243" s="5"/>
    </row>
    <row r="244" ht="15">
      <c r="Z244" s="5"/>
    </row>
    <row r="245" ht="15">
      <c r="Z245" s="5"/>
    </row>
    <row r="246" ht="15">
      <c r="Z246" s="5"/>
    </row>
    <row r="247" ht="15">
      <c r="Z247" s="5"/>
    </row>
    <row r="248" ht="15">
      <c r="Z248" s="5"/>
    </row>
    <row r="249" ht="15">
      <c r="Z249" s="5"/>
    </row>
    <row r="250" ht="15">
      <c r="Z250" s="5"/>
    </row>
    <row r="251" ht="15">
      <c r="Z251" s="5"/>
    </row>
    <row r="252" ht="15">
      <c r="Z252" s="5"/>
    </row>
    <row r="253" ht="15">
      <c r="Z253" s="5"/>
    </row>
    <row r="254" ht="15">
      <c r="Z254" s="5"/>
    </row>
    <row r="255" ht="15">
      <c r="Z255" s="5"/>
    </row>
    <row r="256" ht="15">
      <c r="Z256" s="5"/>
    </row>
    <row r="257" ht="15">
      <c r="Z257" s="5"/>
    </row>
    <row r="258" ht="15">
      <c r="Z258" s="5"/>
    </row>
    <row r="259" ht="15">
      <c r="Z259" s="5"/>
    </row>
    <row r="260" ht="15">
      <c r="Z260" s="5"/>
    </row>
    <row r="261" ht="15">
      <c r="Z261" s="5"/>
    </row>
    <row r="262" ht="15">
      <c r="Z262" s="5"/>
    </row>
    <row r="263" ht="15">
      <c r="Z263" s="5"/>
    </row>
    <row r="264" ht="15">
      <c r="Z264" s="5"/>
    </row>
    <row r="265" ht="15">
      <c r="Z265" s="5"/>
    </row>
    <row r="266" ht="15">
      <c r="Z266" s="5"/>
    </row>
    <row r="267" ht="15">
      <c r="Z267" s="5"/>
    </row>
    <row r="268" ht="15">
      <c r="Z268" s="5"/>
    </row>
    <row r="269" ht="15">
      <c r="Z269" s="5"/>
    </row>
    <row r="270" ht="15">
      <c r="Z270" s="5"/>
    </row>
    <row r="271" ht="15">
      <c r="Z271" s="5"/>
    </row>
    <row r="272" ht="15">
      <c r="Z272" s="5"/>
    </row>
    <row r="273" ht="15">
      <c r="Z273" s="5"/>
    </row>
    <row r="274" ht="15">
      <c r="Z274" s="5"/>
    </row>
    <row r="275" ht="15">
      <c r="Z275" s="5"/>
    </row>
    <row r="276" ht="15">
      <c r="Z276" s="5"/>
    </row>
    <row r="277" ht="15">
      <c r="Z277" s="5"/>
    </row>
    <row r="278" ht="15">
      <c r="Z278" s="5"/>
    </row>
    <row r="279" ht="15">
      <c r="Z279" s="5"/>
    </row>
    <row r="280" ht="15">
      <c r="Z280" s="5"/>
    </row>
    <row r="281" ht="15">
      <c r="Z281" s="5"/>
    </row>
    <row r="282" ht="15">
      <c r="Z282" s="5"/>
    </row>
    <row r="283" ht="15">
      <c r="Z283" s="5"/>
    </row>
    <row r="284" ht="15">
      <c r="Z284" s="5"/>
    </row>
    <row r="285" ht="15">
      <c r="Z285" s="5"/>
    </row>
    <row r="286" ht="15">
      <c r="Z286" s="5"/>
    </row>
    <row r="287" ht="15">
      <c r="Z287" s="5"/>
    </row>
    <row r="288" ht="15">
      <c r="Z288" s="5"/>
    </row>
    <row r="289" ht="15">
      <c r="Z289" s="5"/>
    </row>
    <row r="290" ht="15">
      <c r="Z290" s="5"/>
    </row>
    <row r="291" ht="15">
      <c r="Z291" s="5"/>
    </row>
    <row r="292" ht="15">
      <c r="Z292" s="5"/>
    </row>
    <row r="293" ht="15">
      <c r="Z293" s="5"/>
    </row>
    <row r="294" ht="15">
      <c r="Z294" s="5"/>
    </row>
    <row r="295" ht="15">
      <c r="Z295" s="5"/>
    </row>
    <row r="296" ht="15">
      <c r="Z296" s="5"/>
    </row>
    <row r="297" ht="15">
      <c r="Z297" s="5"/>
    </row>
    <row r="298" ht="15">
      <c r="Z298" s="5"/>
    </row>
    <row r="299" ht="15">
      <c r="Z299" s="5"/>
    </row>
    <row r="300" ht="15">
      <c r="Z300" s="5"/>
    </row>
    <row r="301" ht="15">
      <c r="Z301" s="5"/>
    </row>
    <row r="302" ht="15">
      <c r="Z302" s="5"/>
    </row>
    <row r="303" ht="15">
      <c r="Z303" s="5"/>
    </row>
    <row r="304" ht="15">
      <c r="Z304" s="5"/>
    </row>
    <row r="305" ht="15">
      <c r="Z305" s="5"/>
    </row>
    <row r="306" ht="15">
      <c r="Z306" s="5"/>
    </row>
    <row r="307" ht="15">
      <c r="Z307" s="5"/>
    </row>
    <row r="308" ht="15">
      <c r="Z308" s="5"/>
    </row>
    <row r="309" ht="15">
      <c r="Z309" s="5"/>
    </row>
    <row r="310" ht="15">
      <c r="Z310" s="5"/>
    </row>
    <row r="311" ht="15">
      <c r="Z311" s="5"/>
    </row>
    <row r="312" ht="15">
      <c r="Z312" s="5"/>
    </row>
    <row r="313" ht="15">
      <c r="Z313" s="5"/>
    </row>
    <row r="314" ht="15">
      <c r="Z314" s="5"/>
    </row>
    <row r="315" ht="15">
      <c r="Z315" s="5"/>
    </row>
    <row r="316" ht="15">
      <c r="Z316" s="5"/>
    </row>
    <row r="317" ht="15">
      <c r="Z317" s="5"/>
    </row>
    <row r="318" ht="15">
      <c r="Z318" s="5"/>
    </row>
    <row r="319" ht="15">
      <c r="Z319" s="5"/>
    </row>
    <row r="320" ht="15">
      <c r="Z320" s="5"/>
    </row>
    <row r="321" ht="15">
      <c r="Z321" s="5"/>
    </row>
    <row r="322" ht="15">
      <c r="Z322" s="5"/>
    </row>
    <row r="323" ht="15">
      <c r="Z323" s="5"/>
    </row>
    <row r="324" ht="15">
      <c r="Z324" s="5"/>
    </row>
    <row r="325" ht="15">
      <c r="Z325" s="5"/>
    </row>
    <row r="326" ht="15">
      <c r="Z326" s="5"/>
    </row>
    <row r="327" ht="15">
      <c r="Z327" s="5"/>
    </row>
    <row r="328" ht="15">
      <c r="Z328" s="5"/>
    </row>
    <row r="329" ht="15">
      <c r="Z329" s="5"/>
    </row>
    <row r="330" ht="15">
      <c r="Z330" s="5"/>
    </row>
    <row r="331" ht="15">
      <c r="Z331" s="5"/>
    </row>
    <row r="332" ht="15">
      <c r="Z332" s="5"/>
    </row>
    <row r="333" ht="15">
      <c r="Z333" s="5"/>
    </row>
    <row r="334" ht="15">
      <c r="Z334" s="5"/>
    </row>
    <row r="335" ht="15">
      <c r="Z335" s="5"/>
    </row>
    <row r="336" ht="15">
      <c r="Z336" s="5"/>
    </row>
    <row r="337" ht="15">
      <c r="Z337" s="5"/>
    </row>
    <row r="338" ht="15">
      <c r="Z338" s="5"/>
    </row>
    <row r="339" ht="15">
      <c r="Z339" s="5"/>
    </row>
    <row r="340" ht="15">
      <c r="Z340" s="5"/>
    </row>
    <row r="341" ht="15">
      <c r="Z341" s="5"/>
    </row>
    <row r="342" ht="15">
      <c r="Z342" s="5"/>
    </row>
    <row r="343" ht="15">
      <c r="Z343" s="5"/>
    </row>
    <row r="344" ht="15">
      <c r="Z344" s="5"/>
    </row>
    <row r="345" ht="15">
      <c r="Z345" s="5"/>
    </row>
    <row r="346" ht="15">
      <c r="Z346" s="5"/>
    </row>
    <row r="347" ht="15">
      <c r="Z347" s="5"/>
    </row>
    <row r="348" ht="15">
      <c r="Z348" s="5"/>
    </row>
    <row r="349" ht="15">
      <c r="Z349" s="5"/>
    </row>
    <row r="350" ht="15">
      <c r="Z350" s="5"/>
    </row>
    <row r="351" ht="15">
      <c r="Z351" s="5"/>
    </row>
    <row r="352" ht="15">
      <c r="Z352" s="5"/>
    </row>
    <row r="353" ht="15">
      <c r="Z353" s="5"/>
    </row>
    <row r="354" ht="15">
      <c r="Z354" s="5"/>
    </row>
    <row r="355" ht="15">
      <c r="Z355" s="5"/>
    </row>
    <row r="356" ht="15">
      <c r="Z356" s="5"/>
    </row>
    <row r="357" ht="15">
      <c r="Z357" s="5"/>
    </row>
    <row r="358" ht="15">
      <c r="Z358" s="5"/>
    </row>
    <row r="359" ht="15">
      <c r="Z359" s="5"/>
    </row>
    <row r="360" ht="15">
      <c r="Z360" s="5"/>
    </row>
    <row r="361" ht="15">
      <c r="Z361" s="5"/>
    </row>
    <row r="362" ht="15">
      <c r="Z362" s="5"/>
    </row>
    <row r="363" ht="15">
      <c r="Z363" s="5"/>
    </row>
    <row r="364" ht="15">
      <c r="Z364" s="5"/>
    </row>
    <row r="365" ht="15">
      <c r="Z365" s="5"/>
    </row>
    <row r="366" ht="15">
      <c r="Z366" s="5"/>
    </row>
    <row r="367" ht="15">
      <c r="Z367" s="5"/>
    </row>
    <row r="368" ht="15">
      <c r="Z368" s="5"/>
    </row>
    <row r="369" ht="15">
      <c r="Z369" s="5"/>
    </row>
    <row r="370" ht="15">
      <c r="Z370" s="5"/>
    </row>
    <row r="371" ht="15">
      <c r="Z371" s="5"/>
    </row>
    <row r="372" ht="15">
      <c r="Z372" s="5"/>
    </row>
    <row r="373" ht="15">
      <c r="Z373" s="5"/>
    </row>
    <row r="374" ht="15">
      <c r="Z374" s="5"/>
    </row>
    <row r="375" ht="15">
      <c r="Z375" s="5"/>
    </row>
    <row r="376" ht="15">
      <c r="Z376" s="5"/>
    </row>
    <row r="377" ht="15">
      <c r="Z377" s="5"/>
    </row>
    <row r="378" ht="15">
      <c r="Z378" s="5"/>
    </row>
    <row r="379" ht="15">
      <c r="Z379" s="5"/>
    </row>
    <row r="380" ht="15">
      <c r="Z380" s="5"/>
    </row>
    <row r="381" ht="15">
      <c r="Z381" s="5"/>
    </row>
    <row r="382" ht="15">
      <c r="Z382" s="5"/>
    </row>
    <row r="383" ht="15">
      <c r="Z383" s="5"/>
    </row>
    <row r="384" ht="15">
      <c r="Z384" s="5"/>
    </row>
    <row r="385" ht="15">
      <c r="Z385" s="5"/>
    </row>
    <row r="386" ht="15">
      <c r="Z386" s="5"/>
    </row>
    <row r="387" ht="15">
      <c r="Z387" s="5"/>
    </row>
    <row r="388" ht="15">
      <c r="Z388" s="5"/>
    </row>
    <row r="389" ht="15">
      <c r="Z389" s="5"/>
    </row>
    <row r="390" ht="15">
      <c r="Z390" s="5"/>
    </row>
    <row r="391" ht="15">
      <c r="Z391" s="5"/>
    </row>
    <row r="392" ht="15">
      <c r="Z392" s="5"/>
    </row>
    <row r="393" ht="15">
      <c r="Z393" s="5"/>
    </row>
    <row r="394" ht="15">
      <c r="Z394" s="5"/>
    </row>
    <row r="395" ht="15">
      <c r="Z395" s="5"/>
    </row>
    <row r="396" ht="15">
      <c r="Z396" s="5"/>
    </row>
    <row r="397" ht="15">
      <c r="Z397" s="5"/>
    </row>
    <row r="398" ht="15">
      <c r="Z398" s="5"/>
    </row>
    <row r="399" ht="15">
      <c r="Z399" s="5"/>
    </row>
    <row r="400" ht="15">
      <c r="Z400" s="5"/>
    </row>
    <row r="401" ht="15">
      <c r="Z401" s="5"/>
    </row>
    <row r="402" ht="15">
      <c r="Z402" s="5"/>
    </row>
    <row r="403" ht="15">
      <c r="Z403" s="5"/>
    </row>
    <row r="404" ht="15">
      <c r="Z404" s="5"/>
    </row>
    <row r="405" ht="15">
      <c r="Z405" s="5"/>
    </row>
    <row r="406" ht="15">
      <c r="Z406" s="5"/>
    </row>
    <row r="407" ht="15">
      <c r="Z407" s="5"/>
    </row>
    <row r="408" ht="15">
      <c r="Z408" s="5"/>
    </row>
    <row r="409" ht="15">
      <c r="Z409" s="5"/>
    </row>
    <row r="410" ht="15">
      <c r="Z410" s="5"/>
    </row>
    <row r="411" ht="15">
      <c r="Z411" s="5"/>
    </row>
    <row r="412" ht="15">
      <c r="Z412" s="5"/>
    </row>
    <row r="413" ht="15">
      <c r="Z413" s="5"/>
    </row>
    <row r="414" ht="15">
      <c r="Z414" s="5"/>
    </row>
    <row r="415" ht="15">
      <c r="Z415" s="5"/>
    </row>
    <row r="416" ht="15">
      <c r="Z416" s="5"/>
    </row>
    <row r="417" ht="15">
      <c r="Z417" s="5"/>
    </row>
    <row r="418" ht="15">
      <c r="Z418" s="5"/>
    </row>
    <row r="419" ht="15">
      <c r="Z419" s="5"/>
    </row>
    <row r="420" ht="15">
      <c r="Z420" s="5"/>
    </row>
    <row r="421" ht="15">
      <c r="Z421" s="5"/>
    </row>
    <row r="422" ht="15">
      <c r="Z422" s="5"/>
    </row>
    <row r="423" ht="15">
      <c r="Z423" s="5"/>
    </row>
    <row r="424" ht="15">
      <c r="Z424" s="5"/>
    </row>
    <row r="425" ht="15">
      <c r="Z425" s="5"/>
    </row>
    <row r="426" ht="15">
      <c r="Z426" s="5"/>
    </row>
    <row r="427" ht="15">
      <c r="Z427" s="5"/>
    </row>
    <row r="428" ht="15">
      <c r="Z428" s="5"/>
    </row>
    <row r="429" ht="15">
      <c r="Z429" s="5"/>
    </row>
    <row r="430" ht="15">
      <c r="Z430" s="5"/>
    </row>
    <row r="431" ht="15">
      <c r="Z431" s="5"/>
    </row>
    <row r="432" ht="15">
      <c r="Z432" s="5"/>
    </row>
    <row r="433" ht="15">
      <c r="Z433" s="5"/>
    </row>
    <row r="434" ht="15">
      <c r="Z434" s="5"/>
    </row>
    <row r="435" ht="15">
      <c r="Z435" s="5"/>
    </row>
    <row r="436" ht="15">
      <c r="Z436" s="5"/>
    </row>
    <row r="437" ht="15">
      <c r="Z437" s="5"/>
    </row>
    <row r="438" ht="15">
      <c r="Z438" s="5"/>
    </row>
    <row r="439" ht="15">
      <c r="Z439" s="5"/>
    </row>
    <row r="440" ht="15">
      <c r="Z440" s="5"/>
    </row>
    <row r="441" ht="15">
      <c r="Z441" s="5"/>
    </row>
    <row r="442" ht="15">
      <c r="Z442" s="5"/>
    </row>
    <row r="443" ht="15">
      <c r="Z443" s="5"/>
    </row>
    <row r="444" ht="15">
      <c r="Z444" s="5"/>
    </row>
    <row r="445" ht="15">
      <c r="Z445" s="5"/>
    </row>
    <row r="446" ht="15">
      <c r="Z446" s="5"/>
    </row>
    <row r="447" ht="15">
      <c r="Z447" s="5"/>
    </row>
    <row r="448" ht="15">
      <c r="Z448" s="5"/>
    </row>
    <row r="449" ht="15">
      <c r="Z449" s="5"/>
    </row>
    <row r="450" ht="15">
      <c r="Z450" s="5"/>
    </row>
    <row r="451" ht="15">
      <c r="Z451" s="5"/>
    </row>
    <row r="452" ht="15">
      <c r="Z452" s="5"/>
    </row>
    <row r="453" ht="15">
      <c r="Z453" s="5"/>
    </row>
    <row r="454" ht="15">
      <c r="Z454" s="5"/>
    </row>
    <row r="455" ht="15">
      <c r="Z455" s="5"/>
    </row>
    <row r="456" ht="15">
      <c r="Z456" s="5"/>
    </row>
    <row r="457" ht="15">
      <c r="Z457" s="5"/>
    </row>
    <row r="458" ht="15">
      <c r="Z458" s="5"/>
    </row>
    <row r="459" ht="15">
      <c r="Z459" s="5"/>
    </row>
    <row r="460" ht="15">
      <c r="Z460" s="5"/>
    </row>
    <row r="461" ht="15">
      <c r="Z461" s="5"/>
    </row>
    <row r="462" ht="15">
      <c r="Z462" s="5"/>
    </row>
    <row r="463" ht="15">
      <c r="Z463" s="5"/>
    </row>
    <row r="464" ht="15">
      <c r="Z464" s="5"/>
    </row>
    <row r="465" ht="15">
      <c r="Z465" s="5"/>
    </row>
    <row r="466" ht="15">
      <c r="Z466" s="5"/>
    </row>
    <row r="467" ht="15">
      <c r="Z467" s="5"/>
    </row>
    <row r="468" ht="15">
      <c r="Z468" s="5"/>
    </row>
    <row r="469" ht="15">
      <c r="Z469" s="5"/>
    </row>
    <row r="470" ht="15">
      <c r="Z470" s="5"/>
    </row>
    <row r="471" ht="15">
      <c r="Z471" s="5"/>
    </row>
    <row r="472" ht="15">
      <c r="Z472" s="5"/>
    </row>
    <row r="473" ht="15">
      <c r="Z473" s="5"/>
    </row>
    <row r="474" ht="15">
      <c r="Z474" s="5"/>
    </row>
    <row r="475" ht="15">
      <c r="Z475" s="5"/>
    </row>
    <row r="476" ht="15">
      <c r="Z476" s="5"/>
    </row>
    <row r="477" ht="15">
      <c r="Z477" s="5"/>
    </row>
    <row r="478" ht="15">
      <c r="Z478" s="5"/>
    </row>
    <row r="479" ht="15">
      <c r="Z479" s="5"/>
    </row>
    <row r="480" ht="15">
      <c r="Z480" s="5"/>
    </row>
    <row r="481" ht="15">
      <c r="Z481" s="5"/>
    </row>
    <row r="482" ht="15">
      <c r="Z482" s="5"/>
    </row>
    <row r="483" ht="15">
      <c r="Z483" s="5"/>
    </row>
    <row r="484" ht="15">
      <c r="Z484" s="5"/>
    </row>
    <row r="485" ht="15">
      <c r="Z485" s="5"/>
    </row>
    <row r="486" ht="15">
      <c r="Z486" s="5"/>
    </row>
    <row r="487" ht="15">
      <c r="Z487" s="5"/>
    </row>
    <row r="488" ht="15">
      <c r="Z488" s="5"/>
    </row>
    <row r="489" ht="15">
      <c r="Z489" s="5"/>
    </row>
    <row r="490" ht="15">
      <c r="Z490" s="5"/>
    </row>
    <row r="491" ht="15">
      <c r="Z491" s="5"/>
    </row>
    <row r="492" ht="15">
      <c r="Z492" s="5"/>
    </row>
    <row r="493" ht="15">
      <c r="Z493" s="5"/>
    </row>
    <row r="494" ht="15">
      <c r="Z494" s="5"/>
    </row>
    <row r="495" ht="15">
      <c r="Z495" s="5"/>
    </row>
    <row r="496" ht="15">
      <c r="Z496" s="5"/>
    </row>
    <row r="497" ht="15">
      <c r="Z497" s="5"/>
    </row>
    <row r="498" ht="15">
      <c r="Z498" s="5"/>
    </row>
    <row r="499" ht="15">
      <c r="Z499" s="5"/>
    </row>
    <row r="500" ht="15">
      <c r="Z500" s="5"/>
    </row>
    <row r="501" ht="15">
      <c r="Z501" s="5"/>
    </row>
    <row r="502" ht="15">
      <c r="Z502" s="5"/>
    </row>
    <row r="503" ht="15">
      <c r="Z503" s="5"/>
    </row>
    <row r="504" ht="15">
      <c r="Z504" s="5"/>
    </row>
    <row r="505" ht="15">
      <c r="Z505" s="5"/>
    </row>
    <row r="506" ht="15">
      <c r="Z506" s="5"/>
    </row>
    <row r="507" ht="15">
      <c r="Z507" s="5"/>
    </row>
    <row r="508" ht="15">
      <c r="Z508" s="5"/>
    </row>
    <row r="509" ht="15">
      <c r="Z509" s="5"/>
    </row>
    <row r="510" ht="15">
      <c r="Z510" s="5"/>
    </row>
    <row r="511" ht="15">
      <c r="Z511" s="5"/>
    </row>
    <row r="512" ht="15">
      <c r="Z512" s="5"/>
    </row>
    <row r="513" ht="15">
      <c r="Z513" s="5"/>
    </row>
    <row r="514" ht="15">
      <c r="Z514" s="5"/>
    </row>
    <row r="515" ht="15">
      <c r="Z515" s="5"/>
    </row>
    <row r="516" ht="15">
      <c r="Z516" s="5"/>
    </row>
    <row r="517" ht="15">
      <c r="Z517" s="5"/>
    </row>
    <row r="518" ht="15">
      <c r="Z518" s="5"/>
    </row>
    <row r="519" ht="15">
      <c r="Z519" s="5"/>
    </row>
    <row r="520" ht="15">
      <c r="Z520" s="5"/>
    </row>
    <row r="521" ht="15">
      <c r="Z521" s="5"/>
    </row>
    <row r="522" ht="15">
      <c r="Z522" s="5"/>
    </row>
    <row r="523" ht="15">
      <c r="Z523" s="5"/>
    </row>
    <row r="524" ht="15">
      <c r="Z524" s="5"/>
    </row>
    <row r="525" ht="15">
      <c r="Z525" s="5"/>
    </row>
    <row r="526" ht="15">
      <c r="Z526" s="5"/>
    </row>
    <row r="527" ht="15">
      <c r="Z527" s="5"/>
    </row>
    <row r="528" ht="15">
      <c r="Z528" s="5"/>
    </row>
    <row r="529" ht="15">
      <c r="Z529" s="5"/>
    </row>
    <row r="530" ht="15">
      <c r="Z530" s="5"/>
    </row>
    <row r="531" ht="15">
      <c r="Z531" s="5"/>
    </row>
    <row r="532" ht="15">
      <c r="Z532" s="5"/>
    </row>
    <row r="533" ht="15">
      <c r="Z533" s="5"/>
    </row>
    <row r="534" ht="15">
      <c r="Z534" s="5"/>
    </row>
    <row r="535" ht="15">
      <c r="Z535" s="5"/>
    </row>
    <row r="536" ht="15">
      <c r="Z536" s="5"/>
    </row>
    <row r="537" ht="15">
      <c r="Z537" s="5"/>
    </row>
    <row r="538" ht="15">
      <c r="Z538" s="5"/>
    </row>
    <row r="539" ht="15">
      <c r="Z539" s="5"/>
    </row>
    <row r="540" ht="15">
      <c r="Z540" s="5"/>
    </row>
    <row r="541" ht="15">
      <c r="Z541" s="5"/>
    </row>
    <row r="542" ht="15">
      <c r="Z542" s="5"/>
    </row>
    <row r="543" ht="15">
      <c r="Z543" s="5"/>
    </row>
    <row r="544" ht="15">
      <c r="Z544" s="5"/>
    </row>
    <row r="545" ht="15">
      <c r="Z545" s="5"/>
    </row>
    <row r="546" ht="15">
      <c r="Z546" s="5"/>
    </row>
    <row r="547" ht="15">
      <c r="Z547" s="5"/>
    </row>
    <row r="548" ht="15">
      <c r="Z548" s="5"/>
    </row>
    <row r="549" ht="15">
      <c r="Z549" s="5"/>
    </row>
    <row r="550" ht="15">
      <c r="Z550" s="5"/>
    </row>
    <row r="551" ht="15">
      <c r="Z551" s="5"/>
    </row>
    <row r="552" ht="15">
      <c r="Z552" s="5"/>
    </row>
    <row r="553" ht="15">
      <c r="Z553" s="5"/>
    </row>
    <row r="554" ht="15">
      <c r="Z554" s="5"/>
    </row>
    <row r="555" ht="15">
      <c r="Z555" s="5"/>
    </row>
    <row r="556" ht="15">
      <c r="Z556" s="5"/>
    </row>
    <row r="557" ht="15">
      <c r="Z557" s="5"/>
    </row>
    <row r="558" ht="15">
      <c r="Z558" s="5"/>
    </row>
    <row r="559" ht="15">
      <c r="Z559" s="5"/>
    </row>
    <row r="560" ht="15">
      <c r="Z560" s="5"/>
    </row>
    <row r="561" ht="15">
      <c r="Z561" s="5"/>
    </row>
    <row r="562" ht="15">
      <c r="Z562" s="5"/>
    </row>
    <row r="563" ht="15">
      <c r="Z563" s="5"/>
    </row>
    <row r="564" ht="15">
      <c r="Z564" s="5"/>
    </row>
    <row r="565" ht="15">
      <c r="Z565" s="5"/>
    </row>
    <row r="566" ht="15">
      <c r="Z566" s="5"/>
    </row>
    <row r="567" ht="15">
      <c r="Z567" s="5"/>
    </row>
    <row r="568" ht="15">
      <c r="Z568" s="5"/>
    </row>
    <row r="569" ht="15">
      <c r="Z569" s="5"/>
    </row>
    <row r="570" ht="15">
      <c r="Z570" s="5"/>
    </row>
    <row r="571" ht="15">
      <c r="Z571" s="5"/>
    </row>
    <row r="572" ht="15">
      <c r="Z572" s="5"/>
    </row>
    <row r="573" ht="15">
      <c r="Z573" s="5"/>
    </row>
    <row r="574" ht="15">
      <c r="Z574" s="5"/>
    </row>
    <row r="575" ht="15">
      <c r="Z575" s="5"/>
    </row>
    <row r="576" ht="15">
      <c r="Z576" s="5"/>
    </row>
    <row r="577" ht="15">
      <c r="Z577" s="5"/>
    </row>
    <row r="578" ht="15">
      <c r="Z578" s="5"/>
    </row>
    <row r="579" ht="15">
      <c r="Z579" s="5"/>
    </row>
    <row r="580" ht="15">
      <c r="Z580" s="5"/>
    </row>
    <row r="581" ht="15">
      <c r="Z581" s="5"/>
    </row>
    <row r="582" ht="15">
      <c r="Z582" s="5"/>
    </row>
    <row r="583" ht="15">
      <c r="Z583" s="5"/>
    </row>
    <row r="584" ht="15">
      <c r="Z584" s="5"/>
    </row>
    <row r="585" ht="15">
      <c r="Z585" s="5"/>
    </row>
    <row r="586" ht="15">
      <c r="Z586" s="5"/>
    </row>
    <row r="587" ht="15">
      <c r="Z587" s="5"/>
    </row>
    <row r="588" ht="15">
      <c r="Z588" s="5"/>
    </row>
    <row r="589" ht="15">
      <c r="Z589" s="5"/>
    </row>
    <row r="590" ht="15">
      <c r="Z590" s="5"/>
    </row>
    <row r="591" ht="15">
      <c r="Z591" s="5"/>
    </row>
    <row r="592" ht="15">
      <c r="Z592" s="5"/>
    </row>
    <row r="593" ht="15">
      <c r="Z593" s="5"/>
    </row>
    <row r="594" ht="15">
      <c r="Z594" s="5"/>
    </row>
    <row r="595" ht="15">
      <c r="Z595" s="5"/>
    </row>
    <row r="596" ht="15">
      <c r="Z596" s="5"/>
    </row>
    <row r="597" ht="15">
      <c r="Z597" s="5"/>
    </row>
    <row r="598" ht="15">
      <c r="Z598" s="5"/>
    </row>
    <row r="599" ht="15">
      <c r="Z599" s="5"/>
    </row>
    <row r="600" ht="15">
      <c r="Z600" s="5"/>
    </row>
    <row r="601" ht="15">
      <c r="Z601" s="5"/>
    </row>
    <row r="602" ht="15">
      <c r="Z602" s="5"/>
    </row>
    <row r="603" ht="15">
      <c r="Z603" s="5"/>
    </row>
    <row r="604" ht="15">
      <c r="Z604" s="5"/>
    </row>
    <row r="605" ht="15">
      <c r="Z605" s="5"/>
    </row>
    <row r="606" ht="15">
      <c r="Z606" s="5"/>
    </row>
    <row r="607" ht="15">
      <c r="Z607" s="5"/>
    </row>
    <row r="608" ht="15">
      <c r="Z608" s="5"/>
    </row>
    <row r="609" ht="15">
      <c r="Z609" s="5"/>
    </row>
    <row r="610" ht="15">
      <c r="Z610" s="5"/>
    </row>
    <row r="611" ht="15">
      <c r="Z611" s="5"/>
    </row>
    <row r="612" ht="15">
      <c r="Z612" s="5"/>
    </row>
    <row r="613" ht="15">
      <c r="Z613" s="5"/>
    </row>
    <row r="614" ht="15">
      <c r="Z614" s="5"/>
    </row>
    <row r="615" ht="15">
      <c r="Z615" s="5"/>
    </row>
    <row r="616" ht="15">
      <c r="Z616" s="5"/>
    </row>
    <row r="617" ht="15">
      <c r="Z617" s="5"/>
    </row>
    <row r="618" ht="15">
      <c r="Z618" s="5"/>
    </row>
    <row r="619" ht="15">
      <c r="Z619" s="5"/>
    </row>
    <row r="620" ht="15">
      <c r="Z620" s="5"/>
    </row>
    <row r="621" ht="15">
      <c r="Z621" s="5"/>
    </row>
    <row r="622" ht="15">
      <c r="Z622" s="5"/>
    </row>
    <row r="623" ht="15">
      <c r="Z623" s="5"/>
    </row>
    <row r="624" ht="15">
      <c r="Z624" s="5"/>
    </row>
    <row r="625" ht="15">
      <c r="Z625" s="5"/>
    </row>
    <row r="626" ht="15">
      <c r="Z626" s="5"/>
    </row>
    <row r="627" ht="15">
      <c r="Z627" s="5"/>
    </row>
    <row r="628" ht="15">
      <c r="Z628" s="5"/>
    </row>
    <row r="629" ht="15">
      <c r="Z629" s="5"/>
    </row>
    <row r="630" ht="15">
      <c r="Z630" s="5"/>
    </row>
    <row r="631" ht="15">
      <c r="Z631" s="5"/>
    </row>
    <row r="632" ht="15">
      <c r="Z632" s="5"/>
    </row>
    <row r="633" ht="15">
      <c r="Z633" s="5"/>
    </row>
    <row r="634" ht="15">
      <c r="Z634" s="5"/>
    </row>
    <row r="635" ht="15">
      <c r="Z635" s="5"/>
    </row>
    <row r="636" ht="15">
      <c r="Z636" s="5"/>
    </row>
    <row r="637" ht="15">
      <c r="Z637" s="5"/>
    </row>
    <row r="638" ht="15">
      <c r="Z638" s="5"/>
    </row>
    <row r="639" ht="15">
      <c r="Z639" s="5"/>
    </row>
    <row r="640" ht="15">
      <c r="Z640" s="5"/>
    </row>
    <row r="641" ht="15">
      <c r="Z641" s="5"/>
    </row>
    <row r="642" ht="15">
      <c r="Z642" s="5"/>
    </row>
    <row r="643" ht="15">
      <c r="Z643" s="5"/>
    </row>
    <row r="644" ht="15">
      <c r="Z644" s="5"/>
    </row>
    <row r="645" ht="15">
      <c r="Z645" s="5"/>
    </row>
    <row r="646" ht="15">
      <c r="Z646" s="5"/>
    </row>
    <row r="647" ht="15">
      <c r="Z647" s="5"/>
    </row>
    <row r="648" ht="15">
      <c r="Z648" s="5"/>
    </row>
    <row r="649" ht="15">
      <c r="Z649" s="5"/>
    </row>
    <row r="650" ht="15">
      <c r="Z650" s="5"/>
    </row>
    <row r="651" ht="15">
      <c r="Z651" s="5"/>
    </row>
    <row r="652" ht="15">
      <c r="Z652" s="5"/>
    </row>
    <row r="653" ht="15">
      <c r="Z653" s="5"/>
    </row>
    <row r="654" ht="15">
      <c r="Z654" s="5"/>
    </row>
    <row r="655" ht="15">
      <c r="Z655" s="5"/>
    </row>
    <row r="656" ht="15">
      <c r="Z656" s="5"/>
    </row>
    <row r="657" ht="15">
      <c r="Z657" s="5"/>
    </row>
    <row r="658" ht="15">
      <c r="Z658" s="5"/>
    </row>
    <row r="659" ht="15">
      <c r="Z659" s="5"/>
    </row>
    <row r="660" ht="15">
      <c r="Z660" s="5"/>
    </row>
    <row r="661" ht="15">
      <c r="Z661" s="5"/>
    </row>
    <row r="662" ht="15">
      <c r="Z662" s="5"/>
    </row>
    <row r="663" ht="15">
      <c r="Z663" s="5"/>
    </row>
    <row r="664" ht="15">
      <c r="Z664" s="5"/>
    </row>
    <row r="665" ht="15">
      <c r="Z665" s="5"/>
    </row>
    <row r="666" ht="15">
      <c r="Z666" s="5"/>
    </row>
    <row r="667" ht="15">
      <c r="Z667" s="5"/>
    </row>
    <row r="668" ht="15">
      <c r="Z668" s="5"/>
    </row>
    <row r="669" ht="15">
      <c r="Z669" s="5"/>
    </row>
    <row r="670" ht="15">
      <c r="Z670" s="5"/>
    </row>
    <row r="671" ht="15">
      <c r="Z671" s="5"/>
    </row>
    <row r="672" ht="15">
      <c r="Z672" s="5"/>
    </row>
    <row r="673" ht="15">
      <c r="Z673" s="5"/>
    </row>
    <row r="674" ht="15">
      <c r="Z674" s="5"/>
    </row>
    <row r="675" ht="15">
      <c r="Z675" s="5"/>
    </row>
    <row r="676" ht="15">
      <c r="Z676" s="5"/>
    </row>
    <row r="677" ht="15">
      <c r="Z677" s="5"/>
    </row>
    <row r="678" ht="15">
      <c r="Z678" s="5"/>
    </row>
    <row r="679" ht="15">
      <c r="Z679" s="5"/>
    </row>
    <row r="680" ht="15">
      <c r="Z680" s="5"/>
    </row>
    <row r="681" ht="15">
      <c r="Z681" s="5"/>
    </row>
    <row r="682" ht="15">
      <c r="Z682" s="5"/>
    </row>
    <row r="683" ht="15">
      <c r="Z683" s="5"/>
    </row>
    <row r="684" ht="15">
      <c r="Z684" s="5"/>
    </row>
    <row r="685" ht="15">
      <c r="Z685" s="5"/>
    </row>
    <row r="686" ht="15">
      <c r="Z686" s="5"/>
    </row>
    <row r="687" ht="15">
      <c r="Z687" s="5"/>
    </row>
    <row r="688" ht="15">
      <c r="Z688" s="5"/>
    </row>
    <row r="689" ht="15">
      <c r="Z689" s="5"/>
    </row>
    <row r="690" ht="15">
      <c r="Z690" s="5"/>
    </row>
    <row r="691" ht="15">
      <c r="Z691" s="5"/>
    </row>
    <row r="692" ht="15">
      <c r="Z692" s="5"/>
    </row>
    <row r="693" ht="15">
      <c r="Z693" s="5"/>
    </row>
    <row r="694" ht="15">
      <c r="Z694" s="5"/>
    </row>
    <row r="695" ht="15">
      <c r="Z695" s="5"/>
    </row>
    <row r="696" ht="15">
      <c r="Z696" s="5"/>
    </row>
    <row r="697" ht="15">
      <c r="Z697" s="5"/>
    </row>
    <row r="698" ht="15">
      <c r="Z698" s="5"/>
    </row>
    <row r="699" ht="15">
      <c r="Z699" s="5"/>
    </row>
    <row r="700" ht="15">
      <c r="Z700" s="5"/>
    </row>
    <row r="701" ht="15">
      <c r="Z701" s="5"/>
    </row>
    <row r="702" ht="15">
      <c r="Z702" s="5"/>
    </row>
    <row r="703" ht="15">
      <c r="Z703" s="5"/>
    </row>
    <row r="704" ht="15">
      <c r="Z704" s="5"/>
    </row>
    <row r="705" ht="15">
      <c r="Z705" s="5"/>
    </row>
    <row r="706" ht="15">
      <c r="Z706" s="5"/>
    </row>
    <row r="707" ht="15">
      <c r="Z707" s="5"/>
    </row>
    <row r="708" ht="15">
      <c r="Z708" s="5"/>
    </row>
    <row r="709" ht="15">
      <c r="Z709" s="5"/>
    </row>
    <row r="710" ht="15">
      <c r="Z710" s="5"/>
    </row>
    <row r="711" ht="15">
      <c r="Z711" s="5"/>
    </row>
    <row r="712" ht="15">
      <c r="Z712" s="5"/>
    </row>
    <row r="713" ht="15">
      <c r="Z713" s="5"/>
    </row>
    <row r="714" ht="15">
      <c r="Z714" s="5"/>
    </row>
    <row r="715" ht="15">
      <c r="Z715" s="5"/>
    </row>
    <row r="716" ht="15">
      <c r="Z716" s="5"/>
    </row>
    <row r="717" ht="15">
      <c r="Z717" s="5"/>
    </row>
    <row r="718" ht="15">
      <c r="Z718" s="5"/>
    </row>
    <row r="719" ht="15">
      <c r="Z719" s="5"/>
    </row>
    <row r="720" ht="15">
      <c r="Z720" s="5"/>
    </row>
    <row r="721" ht="15">
      <c r="Z721" s="5"/>
    </row>
    <row r="722" ht="15">
      <c r="Z722" s="5"/>
    </row>
    <row r="723" ht="15">
      <c r="Z723" s="5"/>
    </row>
    <row r="724" ht="15">
      <c r="Z724" s="5"/>
    </row>
    <row r="725" ht="15">
      <c r="Z725" s="5"/>
    </row>
    <row r="726" ht="15">
      <c r="Z726" s="5"/>
    </row>
    <row r="727" ht="15">
      <c r="Z727" s="5"/>
    </row>
    <row r="728" ht="15">
      <c r="Z728" s="5"/>
    </row>
    <row r="729" ht="15">
      <c r="Z729" s="5"/>
    </row>
    <row r="730" ht="15">
      <c r="Z730" s="5"/>
    </row>
    <row r="731" ht="15">
      <c r="Z731" s="5"/>
    </row>
    <row r="732" ht="15">
      <c r="Z732" s="5"/>
    </row>
    <row r="733" ht="15">
      <c r="Z733" s="5"/>
    </row>
    <row r="734" ht="15">
      <c r="Z734" s="5"/>
    </row>
    <row r="735" ht="15">
      <c r="Z735" s="5"/>
    </row>
    <row r="736" ht="15">
      <c r="Z736" s="5"/>
    </row>
    <row r="737" ht="15">
      <c r="Z737" s="5"/>
    </row>
    <row r="738" ht="15">
      <c r="Z738" s="5"/>
    </row>
    <row r="739" ht="15">
      <c r="Z739" s="5"/>
    </row>
    <row r="740" ht="15">
      <c r="Z740" s="5"/>
    </row>
    <row r="741" ht="15">
      <c r="Z741" s="5"/>
    </row>
    <row r="742" ht="15">
      <c r="Z742" s="5"/>
    </row>
    <row r="743" ht="15">
      <c r="Z743" s="5"/>
    </row>
    <row r="744" ht="15">
      <c r="Z744" s="5"/>
    </row>
    <row r="745" ht="15">
      <c r="Z745" s="5"/>
    </row>
    <row r="746" ht="15">
      <c r="Z746" s="5"/>
    </row>
    <row r="747" ht="15">
      <c r="Z747" s="5"/>
    </row>
    <row r="748" ht="15">
      <c r="Z748" s="5"/>
    </row>
    <row r="749" ht="15">
      <c r="Z749" s="5"/>
    </row>
    <row r="750" ht="15">
      <c r="Z750" s="5"/>
    </row>
    <row r="751" ht="15">
      <c r="Z751" s="5"/>
    </row>
    <row r="752" ht="15">
      <c r="Z752" s="5"/>
    </row>
    <row r="753" ht="15">
      <c r="Z753" s="5"/>
    </row>
    <row r="754" ht="15">
      <c r="Z754" s="5"/>
    </row>
    <row r="755" ht="15">
      <c r="Z755" s="5"/>
    </row>
    <row r="756" ht="15">
      <c r="Z756" s="5"/>
    </row>
    <row r="757" ht="15">
      <c r="Z757" s="5"/>
    </row>
    <row r="758" ht="15">
      <c r="Z758" s="5"/>
    </row>
    <row r="759" ht="15">
      <c r="Z759" s="5"/>
    </row>
    <row r="760" ht="15">
      <c r="Z760" s="5"/>
    </row>
    <row r="761" ht="15">
      <c r="Z761" s="5"/>
    </row>
    <row r="762" ht="15">
      <c r="Z762" s="5"/>
    </row>
    <row r="763" ht="15">
      <c r="Z763" s="5"/>
    </row>
    <row r="764" ht="15">
      <c r="Z764" s="5"/>
    </row>
    <row r="765" ht="15">
      <c r="Z765" s="5"/>
    </row>
    <row r="766" ht="15">
      <c r="Z766" s="5"/>
    </row>
    <row r="767" ht="15">
      <c r="Z767" s="5"/>
    </row>
    <row r="768" ht="15">
      <c r="Z768" s="5"/>
    </row>
    <row r="769" ht="15">
      <c r="Z769" s="5"/>
    </row>
    <row r="770" ht="15">
      <c r="Z770" s="5"/>
    </row>
    <row r="771" ht="15">
      <c r="Z771" s="5"/>
    </row>
    <row r="772" ht="15">
      <c r="Z772" s="5"/>
    </row>
    <row r="773" ht="15">
      <c r="Z773" s="5"/>
    </row>
    <row r="774" ht="15">
      <c r="Z774" s="5"/>
    </row>
    <row r="775" ht="15">
      <c r="Z775" s="5"/>
    </row>
    <row r="776" ht="15">
      <c r="Z776" s="5"/>
    </row>
    <row r="777" ht="15">
      <c r="Z777" s="5"/>
    </row>
    <row r="778" ht="15">
      <c r="Z778" s="5"/>
    </row>
    <row r="779" ht="15">
      <c r="Z779" s="5"/>
    </row>
    <row r="780" ht="15">
      <c r="Z780" s="5"/>
    </row>
    <row r="781" ht="15">
      <c r="Z781" s="5"/>
    </row>
    <row r="782" ht="15">
      <c r="Z782" s="5"/>
    </row>
    <row r="783" ht="15">
      <c r="Z783" s="5"/>
    </row>
    <row r="784" ht="15">
      <c r="Z784" s="5"/>
    </row>
    <row r="785" ht="15">
      <c r="Z785" s="5"/>
    </row>
    <row r="786" ht="15">
      <c r="Z786" s="5"/>
    </row>
    <row r="787" ht="15">
      <c r="Z787" s="5"/>
    </row>
    <row r="788" ht="15">
      <c r="Z788" s="5"/>
    </row>
    <row r="789" ht="15">
      <c r="Z789" s="5"/>
    </row>
    <row r="790" ht="15">
      <c r="Z790" s="5"/>
    </row>
    <row r="791" ht="15">
      <c r="Z791" s="5"/>
    </row>
    <row r="792" ht="15">
      <c r="Z792" s="5"/>
    </row>
    <row r="793" ht="15">
      <c r="Z793" s="5"/>
    </row>
    <row r="794" ht="15">
      <c r="Z794" s="5"/>
    </row>
    <row r="795" ht="15">
      <c r="Z795" s="5"/>
    </row>
    <row r="796" ht="15">
      <c r="Z796" s="5"/>
    </row>
    <row r="797" ht="15">
      <c r="Z797" s="5"/>
    </row>
    <row r="798" ht="15">
      <c r="Z798" s="5"/>
    </row>
    <row r="799" ht="15">
      <c r="Z799" s="5"/>
    </row>
    <row r="800" ht="15">
      <c r="Z800" s="5"/>
    </row>
    <row r="801" ht="15">
      <c r="Z801" s="5"/>
    </row>
    <row r="802" ht="15">
      <c r="Z802" s="5"/>
    </row>
    <row r="803" ht="15">
      <c r="Z803" s="5"/>
    </row>
    <row r="804" ht="15">
      <c r="Z804" s="5"/>
    </row>
    <row r="805" ht="15">
      <c r="Z805" s="5"/>
    </row>
    <row r="806" ht="15">
      <c r="Z806" s="5"/>
    </row>
    <row r="807" ht="15">
      <c r="Z807" s="5"/>
    </row>
    <row r="808" ht="15">
      <c r="Z808" s="5"/>
    </row>
    <row r="809" ht="15">
      <c r="Z809" s="5"/>
    </row>
    <row r="810" ht="15">
      <c r="Z810" s="5"/>
    </row>
    <row r="811" ht="15">
      <c r="Z811" s="5"/>
    </row>
    <row r="812" ht="15">
      <c r="Z812" s="5"/>
    </row>
    <row r="813" ht="15">
      <c r="Z813" s="5"/>
    </row>
    <row r="814" ht="15">
      <c r="Z814" s="5"/>
    </row>
    <row r="815" ht="15">
      <c r="Z815" s="5"/>
    </row>
    <row r="816" ht="15">
      <c r="Z816" s="5"/>
    </row>
    <row r="817" ht="15">
      <c r="Z817" s="5"/>
    </row>
    <row r="818" ht="15">
      <c r="Z818" s="5"/>
    </row>
    <row r="819" ht="15">
      <c r="Z819" s="5"/>
    </row>
    <row r="820" ht="15">
      <c r="Z820" s="5"/>
    </row>
    <row r="821" ht="15">
      <c r="Z821" s="5"/>
    </row>
    <row r="822" ht="15">
      <c r="Z822" s="5"/>
    </row>
    <row r="823" ht="15">
      <c r="Z823" s="5"/>
    </row>
    <row r="824" ht="15">
      <c r="Z824" s="5"/>
    </row>
    <row r="825" ht="15">
      <c r="Z825" s="5"/>
    </row>
    <row r="826" ht="15">
      <c r="Z826" s="5"/>
    </row>
    <row r="827" ht="15">
      <c r="Z827" s="5"/>
    </row>
    <row r="828" ht="15">
      <c r="Z828" s="5"/>
    </row>
    <row r="829" ht="15">
      <c r="Z829" s="5"/>
    </row>
    <row r="830" ht="15">
      <c r="Z830" s="5"/>
    </row>
    <row r="831" ht="15">
      <c r="Z831" s="5"/>
    </row>
    <row r="832" ht="15">
      <c r="Z832" s="5"/>
    </row>
    <row r="833" ht="15">
      <c r="Z833" s="5"/>
    </row>
    <row r="834" ht="15">
      <c r="Z834" s="5"/>
    </row>
    <row r="835" ht="15">
      <c r="Z835" s="5"/>
    </row>
    <row r="836" ht="15">
      <c r="Z836" s="5"/>
    </row>
    <row r="837" ht="15">
      <c r="Z837" s="5"/>
    </row>
    <row r="838" ht="15">
      <c r="Z838" s="5"/>
    </row>
    <row r="839" ht="15">
      <c r="Z839" s="5"/>
    </row>
    <row r="840" ht="15">
      <c r="Z840" s="5"/>
    </row>
    <row r="841" ht="15">
      <c r="Z841" s="5"/>
    </row>
    <row r="842" ht="15">
      <c r="Z842" s="5"/>
    </row>
    <row r="843" ht="15">
      <c r="Z843" s="5"/>
    </row>
    <row r="844" ht="15">
      <c r="Z844" s="5"/>
    </row>
    <row r="845" ht="15">
      <c r="Z845" s="5"/>
    </row>
    <row r="846" ht="15">
      <c r="Z846" s="5"/>
    </row>
    <row r="847" ht="15">
      <c r="Z847" s="5"/>
    </row>
    <row r="848" ht="15">
      <c r="Z848" s="5"/>
    </row>
    <row r="849" ht="15">
      <c r="Z849" s="5"/>
    </row>
    <row r="850" ht="15">
      <c r="Z850" s="5"/>
    </row>
    <row r="851" ht="15">
      <c r="Z851" s="5"/>
    </row>
    <row r="852" ht="15">
      <c r="Z852" s="5"/>
    </row>
    <row r="853" ht="15">
      <c r="Z853" s="5"/>
    </row>
    <row r="854" ht="15">
      <c r="Z854" s="5"/>
    </row>
    <row r="855" ht="15">
      <c r="Z855" s="5"/>
    </row>
    <row r="856" ht="15">
      <c r="Z856" s="5"/>
    </row>
    <row r="857" ht="15">
      <c r="Z857" s="5"/>
    </row>
    <row r="858" ht="15">
      <c r="Z858" s="5"/>
    </row>
    <row r="859" ht="15">
      <c r="Z859" s="5"/>
    </row>
    <row r="860" ht="15">
      <c r="Z860" s="5"/>
    </row>
    <row r="861" ht="15">
      <c r="Z861" s="5"/>
    </row>
    <row r="862" ht="15">
      <c r="Z862" s="5"/>
    </row>
    <row r="863" ht="15">
      <c r="Z863" s="5"/>
    </row>
    <row r="864" ht="15">
      <c r="Z864" s="5"/>
    </row>
    <row r="865" ht="15">
      <c r="Z865" s="5"/>
    </row>
    <row r="866" ht="15">
      <c r="Z866" s="5"/>
    </row>
    <row r="867" ht="15">
      <c r="Z867" s="5"/>
    </row>
    <row r="868" ht="15">
      <c r="Z868" s="5"/>
    </row>
    <row r="869" ht="15">
      <c r="Z869" s="5"/>
    </row>
    <row r="870" ht="15">
      <c r="Z870" s="5"/>
    </row>
    <row r="871" ht="15">
      <c r="Z871" s="5"/>
    </row>
    <row r="872" ht="15">
      <c r="Z872" s="5"/>
    </row>
    <row r="873" ht="15">
      <c r="Z873" s="5"/>
    </row>
    <row r="874" ht="15">
      <c r="Z874" s="5"/>
    </row>
    <row r="875" ht="15">
      <c r="Z875" s="5"/>
    </row>
    <row r="876" ht="15">
      <c r="Z876" s="5"/>
    </row>
    <row r="877" ht="15">
      <c r="Z877" s="5"/>
    </row>
    <row r="878" ht="15">
      <c r="Z878" s="5"/>
    </row>
    <row r="879" ht="15">
      <c r="Z879" s="5"/>
    </row>
    <row r="880" ht="15">
      <c r="Z880" s="5"/>
    </row>
    <row r="881" ht="15">
      <c r="Z881" s="5"/>
    </row>
    <row r="882" ht="15">
      <c r="Z882" s="5"/>
    </row>
    <row r="883" ht="15">
      <c r="Z883" s="5"/>
    </row>
    <row r="884" ht="15">
      <c r="Z884" s="5"/>
    </row>
    <row r="885" ht="15">
      <c r="Z885" s="5"/>
    </row>
    <row r="886" ht="15">
      <c r="Z886" s="5"/>
    </row>
    <row r="887" ht="15">
      <c r="Z887" s="5"/>
    </row>
    <row r="888" ht="15">
      <c r="Z888" s="5"/>
    </row>
    <row r="889" ht="15">
      <c r="Z889" s="5"/>
    </row>
    <row r="890" ht="15">
      <c r="Z890" s="5"/>
    </row>
    <row r="891" ht="15">
      <c r="Z891" s="5"/>
    </row>
    <row r="892" ht="15">
      <c r="Z892" s="5"/>
    </row>
    <row r="893" ht="15">
      <c r="Z893" s="5"/>
    </row>
    <row r="894" ht="15">
      <c r="Z894" s="5"/>
    </row>
    <row r="895" ht="15">
      <c r="Z895" s="5"/>
    </row>
    <row r="896" ht="15">
      <c r="Z896" s="5"/>
    </row>
    <row r="897" ht="15">
      <c r="Z897" s="5"/>
    </row>
    <row r="898" ht="15">
      <c r="Z898" s="5"/>
    </row>
    <row r="899" ht="15">
      <c r="Z899" s="5"/>
    </row>
    <row r="900" ht="15">
      <c r="Z900" s="5"/>
    </row>
    <row r="901" ht="15">
      <c r="Z901" s="5"/>
    </row>
    <row r="902" ht="15">
      <c r="Z902" s="5"/>
    </row>
    <row r="903" ht="15">
      <c r="Z903" s="5"/>
    </row>
    <row r="904" ht="15">
      <c r="Z904" s="5"/>
    </row>
    <row r="905" ht="15">
      <c r="Z905" s="5"/>
    </row>
    <row r="906" ht="15">
      <c r="Z906" s="5"/>
    </row>
    <row r="907" ht="15">
      <c r="Z907" s="5"/>
    </row>
    <row r="908" ht="15">
      <c r="Z908" s="5"/>
    </row>
    <row r="909" ht="15">
      <c r="Z909" s="5"/>
    </row>
    <row r="910" ht="15">
      <c r="Z910" s="5"/>
    </row>
    <row r="911" ht="15">
      <c r="Z911" s="5"/>
    </row>
    <row r="912" ht="15">
      <c r="Z912" s="5"/>
    </row>
    <row r="913" ht="15">
      <c r="Z913" s="5"/>
    </row>
    <row r="914" ht="15">
      <c r="Z914" s="5"/>
    </row>
    <row r="915" ht="15">
      <c r="Z915" s="5"/>
    </row>
    <row r="916" ht="15">
      <c r="Z916" s="5"/>
    </row>
    <row r="917" ht="15">
      <c r="Z917" s="5"/>
    </row>
    <row r="918" ht="15">
      <c r="Z918" s="5"/>
    </row>
    <row r="919" ht="15">
      <c r="Z919" s="5"/>
    </row>
    <row r="920" ht="15">
      <c r="Z920" s="5"/>
    </row>
    <row r="921" ht="15">
      <c r="Z921" s="5"/>
    </row>
    <row r="922" ht="15">
      <c r="Z922" s="5"/>
    </row>
    <row r="923" ht="15">
      <c r="Z923" s="5"/>
    </row>
    <row r="924" ht="15">
      <c r="Z924" s="5"/>
    </row>
    <row r="925" ht="15">
      <c r="Z925" s="5"/>
    </row>
    <row r="926" ht="15">
      <c r="Z926" s="5"/>
    </row>
    <row r="927" ht="15">
      <c r="Z927" s="5"/>
    </row>
    <row r="928" ht="15">
      <c r="Z928" s="5"/>
    </row>
    <row r="929" ht="15">
      <c r="Z929" s="5"/>
    </row>
    <row r="930" ht="15">
      <c r="Z930" s="5"/>
    </row>
    <row r="931" ht="15">
      <c r="Z931" s="5"/>
    </row>
    <row r="932" ht="15">
      <c r="Z932" s="5"/>
    </row>
    <row r="933" ht="15">
      <c r="Z933" s="5"/>
    </row>
    <row r="934" ht="15">
      <c r="Z934" s="5"/>
    </row>
    <row r="935" ht="15">
      <c r="Z935" s="5"/>
    </row>
    <row r="936" ht="15">
      <c r="Z936" s="5"/>
    </row>
    <row r="937" ht="15">
      <c r="Z937" s="5"/>
    </row>
    <row r="938" ht="15">
      <c r="Z938" s="5"/>
    </row>
    <row r="939" ht="15">
      <c r="Z939" s="5"/>
    </row>
    <row r="940" ht="15">
      <c r="Z940" s="5"/>
    </row>
    <row r="941" ht="15">
      <c r="Z941" s="5"/>
    </row>
    <row r="942" ht="15">
      <c r="Z942" s="5"/>
    </row>
    <row r="943" ht="15">
      <c r="Z943" s="5"/>
    </row>
    <row r="944" ht="15">
      <c r="Z944" s="5"/>
    </row>
    <row r="945" ht="15">
      <c r="Z945" s="5"/>
    </row>
    <row r="946" ht="15">
      <c r="Z946" s="5"/>
    </row>
    <row r="947" ht="15">
      <c r="Z947" s="5"/>
    </row>
    <row r="948" ht="15">
      <c r="Z948" s="5"/>
    </row>
    <row r="949" ht="15">
      <c r="Z949" s="5"/>
    </row>
    <row r="950" ht="15">
      <c r="Z950" s="5"/>
    </row>
    <row r="951" ht="15">
      <c r="Z951" s="5"/>
    </row>
    <row r="952" ht="15">
      <c r="Z952" s="5"/>
    </row>
    <row r="953" ht="15">
      <c r="Z953" s="5"/>
    </row>
    <row r="954" ht="15">
      <c r="Z954" s="5"/>
    </row>
    <row r="955" ht="15">
      <c r="Z955" s="5"/>
    </row>
    <row r="956" ht="15">
      <c r="Z956" s="5"/>
    </row>
    <row r="957" ht="15">
      <c r="Z957" s="5"/>
    </row>
    <row r="958" ht="15">
      <c r="Z958" s="5"/>
    </row>
    <row r="959" ht="15">
      <c r="Z959" s="5"/>
    </row>
    <row r="960" ht="15">
      <c r="Z960" s="5"/>
    </row>
    <row r="961" ht="15">
      <c r="Z961" s="5"/>
    </row>
    <row r="962" ht="15">
      <c r="Z962" s="5"/>
    </row>
    <row r="963" ht="15">
      <c r="Z963" s="5"/>
    </row>
    <row r="964" ht="15">
      <c r="Z964" s="5"/>
    </row>
    <row r="965" ht="15">
      <c r="Z965" s="5"/>
    </row>
    <row r="966" ht="15">
      <c r="Z966" s="5"/>
    </row>
    <row r="967" ht="15">
      <c r="Z967" s="5"/>
    </row>
    <row r="968" ht="15">
      <c r="Z968" s="5"/>
    </row>
    <row r="969" ht="15">
      <c r="Z969" s="5"/>
    </row>
    <row r="970" ht="15">
      <c r="Z970" s="5"/>
    </row>
    <row r="971" ht="15">
      <c r="Z971" s="5"/>
    </row>
    <row r="972" ht="15">
      <c r="Z972" s="5"/>
    </row>
    <row r="973" ht="15">
      <c r="Z973" s="5"/>
    </row>
    <row r="974" ht="15">
      <c r="Z974" s="5"/>
    </row>
    <row r="975" ht="15">
      <c r="Z975" s="5"/>
    </row>
    <row r="976" ht="15">
      <c r="Z976" s="5"/>
    </row>
    <row r="977" ht="15">
      <c r="Z977" s="5"/>
    </row>
    <row r="978" ht="15">
      <c r="Z978" s="5"/>
    </row>
    <row r="979" ht="15">
      <c r="Z979" s="5"/>
    </row>
    <row r="980" ht="15">
      <c r="Z980" s="5"/>
    </row>
    <row r="981" ht="15">
      <c r="Z981" s="5"/>
    </row>
    <row r="982" ht="15">
      <c r="Z982" s="5"/>
    </row>
    <row r="983" ht="15">
      <c r="Z983" s="5"/>
    </row>
    <row r="984" ht="15">
      <c r="Z984" s="5"/>
    </row>
    <row r="985" ht="15">
      <c r="Z985" s="5"/>
    </row>
    <row r="986" ht="15">
      <c r="Z986" s="5"/>
    </row>
    <row r="987" ht="15">
      <c r="Z987" s="5"/>
    </row>
    <row r="988" ht="15">
      <c r="Z988" s="5"/>
    </row>
    <row r="989" ht="15">
      <c r="Z989" s="5"/>
    </row>
    <row r="990" ht="15">
      <c r="Z990" s="5"/>
    </row>
    <row r="991" ht="15">
      <c r="Z991" s="5"/>
    </row>
    <row r="992" ht="15">
      <c r="Z992" s="5"/>
    </row>
    <row r="993" ht="15">
      <c r="Z993" s="5"/>
    </row>
    <row r="994" ht="15">
      <c r="Z994" s="5"/>
    </row>
    <row r="995" ht="15">
      <c r="Z995" s="5"/>
    </row>
    <row r="996" ht="15">
      <c r="Z996" s="5"/>
    </row>
    <row r="997" ht="15">
      <c r="Z997" s="5"/>
    </row>
    <row r="998" ht="15">
      <c r="Z998" s="5"/>
    </row>
    <row r="999" ht="15">
      <c r="Z999" s="5"/>
    </row>
    <row r="1000" ht="15">
      <c r="Z1000" s="5"/>
    </row>
    <row r="1001" ht="15">
      <c r="Z1001" s="5"/>
    </row>
    <row r="1002" ht="15">
      <c r="Z1002" s="5"/>
    </row>
    <row r="1003" ht="15">
      <c r="Z1003" s="5"/>
    </row>
    <row r="1004" ht="15">
      <c r="Z1004" s="5"/>
    </row>
    <row r="1005" ht="15">
      <c r="Z1005" s="5"/>
    </row>
    <row r="1006" ht="15">
      <c r="Z1006" s="5"/>
    </row>
    <row r="1007" ht="15">
      <c r="Z1007" s="5"/>
    </row>
    <row r="1008" ht="15">
      <c r="Z1008" s="5"/>
    </row>
    <row r="1009" ht="15">
      <c r="Z1009" s="5"/>
    </row>
    <row r="1010" ht="15">
      <c r="Z1010" s="5"/>
    </row>
    <row r="1011" ht="15">
      <c r="Z1011" s="5"/>
    </row>
    <row r="1012" ht="15">
      <c r="Z1012" s="5"/>
    </row>
    <row r="1013" ht="15">
      <c r="Z1013" s="5"/>
    </row>
    <row r="1014" ht="15">
      <c r="Z1014" s="5"/>
    </row>
    <row r="1015" ht="15">
      <c r="Z1015" s="5"/>
    </row>
    <row r="1016" ht="15">
      <c r="Z1016" s="5"/>
    </row>
    <row r="1017" ht="15">
      <c r="Z1017" s="5"/>
    </row>
    <row r="1018" ht="15">
      <c r="Z1018" s="5"/>
    </row>
    <row r="1019" ht="15">
      <c r="Z1019" s="5"/>
    </row>
    <row r="1020" ht="15">
      <c r="Z1020" s="5"/>
    </row>
    <row r="1021" ht="15">
      <c r="Z1021" s="5"/>
    </row>
    <row r="1022" ht="15">
      <c r="Z1022" s="5"/>
    </row>
    <row r="1023" ht="15">
      <c r="Z1023" s="5"/>
    </row>
    <row r="1024" ht="15">
      <c r="Z1024" s="5"/>
    </row>
    <row r="1025" ht="15">
      <c r="Z1025" s="5"/>
    </row>
    <row r="1026" ht="15">
      <c r="Z1026" s="5"/>
    </row>
    <row r="1027" ht="15">
      <c r="Z1027" s="5"/>
    </row>
    <row r="1028" ht="15">
      <c r="Z1028" s="5"/>
    </row>
    <row r="1029" ht="15">
      <c r="Z1029" s="5"/>
    </row>
    <row r="1030" ht="15">
      <c r="Z1030" s="5"/>
    </row>
    <row r="1031" ht="15">
      <c r="Z1031" s="5"/>
    </row>
    <row r="1032" ht="15">
      <c r="Z1032" s="5"/>
    </row>
    <row r="1033" ht="15">
      <c r="Z1033" s="5"/>
    </row>
    <row r="1034" ht="15">
      <c r="Z1034" s="5"/>
    </row>
    <row r="1035" ht="15">
      <c r="Z1035" s="5"/>
    </row>
    <row r="1036" ht="15">
      <c r="Z1036" s="5"/>
    </row>
    <row r="1037" ht="15">
      <c r="Z1037" s="5"/>
    </row>
    <row r="1038" ht="15">
      <c r="Z1038" s="5"/>
    </row>
    <row r="1039" ht="15">
      <c r="Z1039" s="5"/>
    </row>
    <row r="1040" ht="15">
      <c r="Z1040" s="5"/>
    </row>
    <row r="1041" ht="15">
      <c r="Z1041" s="5"/>
    </row>
    <row r="1042" ht="15">
      <c r="Z1042" s="5"/>
    </row>
    <row r="1043" ht="15">
      <c r="Z1043" s="5"/>
    </row>
    <row r="1044" ht="15">
      <c r="Z1044" s="5"/>
    </row>
    <row r="1045" ht="15">
      <c r="Z1045" s="5"/>
    </row>
    <row r="1046" ht="15">
      <c r="Z1046" s="5"/>
    </row>
    <row r="1047" ht="15">
      <c r="Z1047" s="5"/>
    </row>
    <row r="1048" ht="15">
      <c r="Z1048" s="5"/>
    </row>
    <row r="1049" ht="15">
      <c r="Z1049" s="5"/>
    </row>
    <row r="1050" ht="15">
      <c r="Z1050" s="5"/>
    </row>
    <row r="1051" ht="15">
      <c r="Z1051" s="5"/>
    </row>
    <row r="1052" ht="15">
      <c r="Z1052" s="5"/>
    </row>
    <row r="1053" ht="15">
      <c r="Z1053" s="5"/>
    </row>
    <row r="1054" ht="15">
      <c r="Z1054" s="5"/>
    </row>
    <row r="1055" ht="15">
      <c r="Z1055" s="5"/>
    </row>
    <row r="1056" ht="15">
      <c r="Z1056" s="5"/>
    </row>
    <row r="1057" ht="15">
      <c r="Z1057" s="5"/>
    </row>
    <row r="1058" ht="15">
      <c r="Z1058" s="5"/>
    </row>
    <row r="1059" ht="15">
      <c r="Z1059" s="5"/>
    </row>
    <row r="1060" ht="15">
      <c r="Z1060" s="5"/>
    </row>
    <row r="1061" ht="15">
      <c r="Z1061" s="5"/>
    </row>
    <row r="1062" ht="15">
      <c r="Z1062" s="5"/>
    </row>
    <row r="1063" ht="15">
      <c r="Z1063" s="5"/>
    </row>
    <row r="1064" ht="15">
      <c r="Z1064" s="5"/>
    </row>
    <row r="1065" ht="15">
      <c r="Z1065" s="5"/>
    </row>
    <row r="1066" ht="15">
      <c r="Z1066" s="5"/>
    </row>
    <row r="1067" ht="15">
      <c r="Z1067" s="5"/>
    </row>
    <row r="1068" ht="15">
      <c r="Z1068" s="5"/>
    </row>
    <row r="1069" ht="15">
      <c r="Z1069" s="5"/>
    </row>
    <row r="1070" ht="15">
      <c r="Z1070" s="5"/>
    </row>
    <row r="1071" ht="15">
      <c r="Z1071" s="5"/>
    </row>
    <row r="1072" ht="15">
      <c r="Z1072" s="5"/>
    </row>
    <row r="1073" ht="15">
      <c r="Z1073" s="5"/>
    </row>
    <row r="1074" ht="15">
      <c r="Z1074" s="5"/>
    </row>
    <row r="1075" ht="15">
      <c r="Z1075" s="5"/>
    </row>
    <row r="1076" ht="15">
      <c r="Z1076" s="5"/>
    </row>
    <row r="1077" ht="15">
      <c r="Z1077" s="5"/>
    </row>
    <row r="1078" ht="15">
      <c r="Z1078" s="5"/>
    </row>
    <row r="1079" ht="15">
      <c r="Z1079" s="5"/>
    </row>
    <row r="1080" ht="15">
      <c r="Z1080" s="5"/>
    </row>
    <row r="1081" ht="15">
      <c r="Z1081" s="5"/>
    </row>
    <row r="1082" ht="15">
      <c r="Z1082" s="5"/>
    </row>
    <row r="1083" ht="15">
      <c r="Z1083" s="5"/>
    </row>
    <row r="1084" ht="15">
      <c r="Z1084" s="5"/>
    </row>
    <row r="1085" ht="15">
      <c r="Z1085" s="5"/>
    </row>
    <row r="1086" ht="15">
      <c r="Z1086" s="5"/>
    </row>
    <row r="1087" ht="15">
      <c r="Z1087" s="5"/>
    </row>
    <row r="1088" ht="15">
      <c r="Z1088" s="5"/>
    </row>
    <row r="1089" ht="15">
      <c r="Z1089" s="5"/>
    </row>
    <row r="1090" ht="15">
      <c r="Z1090" s="5"/>
    </row>
    <row r="1091" ht="15">
      <c r="Z1091" s="5"/>
    </row>
    <row r="1092" ht="15">
      <c r="Z1092" s="5"/>
    </row>
    <row r="1093" ht="15">
      <c r="Z1093" s="5"/>
    </row>
    <row r="1094" ht="15">
      <c r="Z1094" s="5"/>
    </row>
    <row r="1095" ht="15">
      <c r="Z1095" s="5"/>
    </row>
    <row r="1096" ht="15">
      <c r="Z1096" s="5"/>
    </row>
    <row r="1097" ht="15">
      <c r="Z1097" s="5"/>
    </row>
    <row r="1098" ht="15">
      <c r="Z1098" s="5"/>
    </row>
    <row r="1099" ht="15">
      <c r="Z1099" s="5"/>
    </row>
    <row r="1100" ht="15">
      <c r="Z1100" s="5"/>
    </row>
    <row r="1101" ht="15">
      <c r="Z1101" s="5"/>
    </row>
    <row r="1102" ht="15">
      <c r="Z1102" s="5"/>
    </row>
    <row r="1103" ht="15">
      <c r="Z1103" s="5"/>
    </row>
    <row r="1104" ht="15">
      <c r="Z1104" s="5"/>
    </row>
    <row r="1105" ht="15">
      <c r="Z1105" s="5"/>
    </row>
    <row r="1106" ht="15">
      <c r="Z1106" s="5"/>
    </row>
    <row r="1107" ht="15">
      <c r="Z1107" s="5"/>
    </row>
    <row r="1108" ht="15">
      <c r="Z1108" s="5"/>
    </row>
    <row r="1109" ht="15">
      <c r="Z1109" s="5"/>
    </row>
    <row r="1110" ht="15">
      <c r="Z1110" s="5"/>
    </row>
    <row r="1111" ht="15">
      <c r="Z1111" s="5"/>
    </row>
    <row r="1112" ht="15">
      <c r="Z1112" s="5"/>
    </row>
    <row r="1113" ht="15">
      <c r="Z1113" s="5"/>
    </row>
    <row r="1114" ht="15">
      <c r="Z1114" s="5"/>
    </row>
    <row r="1115" ht="15">
      <c r="Z1115" s="5"/>
    </row>
    <row r="1116" ht="15">
      <c r="Z1116" s="5"/>
    </row>
    <row r="1117" ht="15">
      <c r="Z1117" s="5"/>
    </row>
    <row r="1118" ht="15">
      <c r="Z1118" s="5"/>
    </row>
    <row r="1119" ht="15">
      <c r="Z1119" s="5"/>
    </row>
    <row r="1120" ht="15">
      <c r="Z1120" s="5"/>
    </row>
    <row r="1121" ht="15">
      <c r="Z1121" s="5"/>
    </row>
    <row r="1122" ht="15">
      <c r="Z1122" s="5"/>
    </row>
    <row r="1123" ht="15">
      <c r="Z1123" s="5"/>
    </row>
    <row r="1124" ht="15">
      <c r="Z1124" s="5"/>
    </row>
    <row r="1125" ht="15">
      <c r="Z1125" s="5"/>
    </row>
    <row r="1126" ht="15">
      <c r="Z1126" s="5"/>
    </row>
    <row r="1127" ht="15">
      <c r="Z1127" s="5"/>
    </row>
    <row r="1128" ht="15">
      <c r="Z1128" s="5"/>
    </row>
    <row r="1129" ht="15">
      <c r="Z1129" s="5"/>
    </row>
    <row r="1130" ht="15">
      <c r="Z1130" s="5"/>
    </row>
    <row r="1131" ht="15">
      <c r="Z1131" s="5"/>
    </row>
    <row r="1132" ht="15">
      <c r="Z1132" s="5"/>
    </row>
    <row r="1133" ht="15">
      <c r="Z1133" s="5"/>
    </row>
    <row r="1134" ht="15">
      <c r="Z1134" s="5"/>
    </row>
    <row r="1135" ht="15">
      <c r="Z1135" s="5"/>
    </row>
    <row r="1136" ht="15">
      <c r="Z1136" s="5"/>
    </row>
    <row r="1137" ht="15">
      <c r="Z1137" s="5"/>
    </row>
    <row r="1138" ht="15">
      <c r="Z1138" s="5"/>
    </row>
    <row r="1139" ht="15">
      <c r="Z1139" s="5"/>
    </row>
    <row r="1140" ht="15">
      <c r="Z1140" s="5"/>
    </row>
    <row r="1141" ht="15">
      <c r="Z1141" s="5"/>
    </row>
    <row r="1142" ht="15">
      <c r="Z1142" s="5"/>
    </row>
    <row r="1143" ht="15">
      <c r="Z1143" s="5"/>
    </row>
    <row r="1144" ht="15">
      <c r="Z1144" s="5"/>
    </row>
    <row r="1145" ht="15">
      <c r="Z1145" s="5"/>
    </row>
    <row r="1146" ht="15">
      <c r="Z1146" s="5"/>
    </row>
    <row r="1147" ht="15">
      <c r="Z1147" s="5"/>
    </row>
    <row r="1148" ht="15">
      <c r="Z1148" s="5"/>
    </row>
    <row r="1149" ht="15">
      <c r="Z1149" s="5"/>
    </row>
    <row r="1150" ht="15">
      <c r="Z1150" s="5"/>
    </row>
    <row r="1151" ht="15">
      <c r="Z1151" s="5"/>
    </row>
    <row r="1152" ht="15">
      <c r="Z1152" s="5"/>
    </row>
    <row r="1153" ht="15">
      <c r="Z1153" s="5"/>
    </row>
    <row r="1154" ht="15">
      <c r="Z1154" s="5"/>
    </row>
    <row r="1155" ht="15">
      <c r="Z1155" s="5"/>
    </row>
    <row r="1156" ht="15">
      <c r="Z1156" s="5"/>
    </row>
    <row r="1157" ht="15">
      <c r="Z1157" s="5"/>
    </row>
    <row r="1158" ht="15">
      <c r="Z1158" s="5"/>
    </row>
    <row r="1159" ht="15">
      <c r="Z1159" s="5"/>
    </row>
    <row r="1160" ht="15">
      <c r="Z1160" s="5"/>
    </row>
    <row r="1161" ht="15">
      <c r="Z1161" s="5"/>
    </row>
    <row r="1162" ht="15">
      <c r="Z1162" s="5"/>
    </row>
    <row r="1163" ht="15">
      <c r="Z1163" s="5"/>
    </row>
    <row r="1164" ht="15">
      <c r="Z1164" s="5"/>
    </row>
    <row r="1165" ht="15">
      <c r="Z1165" s="5"/>
    </row>
    <row r="1166" ht="15">
      <c r="Z1166" s="5"/>
    </row>
    <row r="1167" ht="15">
      <c r="Z1167" s="5"/>
    </row>
    <row r="1168" ht="15">
      <c r="Z1168" s="5"/>
    </row>
    <row r="1169" ht="15">
      <c r="Z1169" s="5"/>
    </row>
    <row r="1170" ht="15">
      <c r="Z1170" s="5"/>
    </row>
    <row r="1171" ht="15">
      <c r="Z1171" s="5"/>
    </row>
    <row r="1172" ht="15">
      <c r="Z1172" s="5"/>
    </row>
    <row r="1173" ht="15">
      <c r="Z1173" s="5"/>
    </row>
    <row r="1174" ht="15">
      <c r="Z1174" s="5"/>
    </row>
    <row r="1175" ht="15">
      <c r="Z1175" s="5"/>
    </row>
    <row r="1176" ht="15">
      <c r="Z1176" s="5"/>
    </row>
    <row r="1177" ht="15">
      <c r="Z1177" s="5"/>
    </row>
    <row r="1178" ht="15">
      <c r="Z1178" s="5"/>
    </row>
    <row r="1179" ht="15">
      <c r="Z1179" s="5"/>
    </row>
    <row r="1180" ht="15">
      <c r="Z1180" s="5"/>
    </row>
    <row r="1181" ht="15">
      <c r="Z1181" s="5"/>
    </row>
    <row r="1182" ht="15">
      <c r="Z1182" s="5"/>
    </row>
    <row r="1183" ht="15">
      <c r="Z1183" s="5"/>
    </row>
    <row r="1184" ht="15">
      <c r="Z1184" s="5"/>
    </row>
    <row r="1185" ht="15">
      <c r="Z1185" s="5"/>
    </row>
    <row r="1186" ht="15">
      <c r="Z1186" s="5"/>
    </row>
    <row r="1187" ht="15">
      <c r="Z1187" s="5"/>
    </row>
    <row r="1188" ht="15">
      <c r="Z1188" s="5"/>
    </row>
    <row r="1189" ht="15">
      <c r="Z1189" s="5"/>
    </row>
    <row r="1190" ht="15">
      <c r="Z1190" s="5"/>
    </row>
    <row r="1191" ht="15">
      <c r="Z1191" s="5"/>
    </row>
    <row r="1192" ht="15">
      <c r="Z1192" s="5"/>
    </row>
    <row r="1193" ht="15">
      <c r="Z1193" s="5"/>
    </row>
    <row r="1194" ht="15">
      <c r="Z1194" s="5"/>
    </row>
    <row r="1195" ht="15">
      <c r="Z1195" s="5"/>
    </row>
    <row r="1196" ht="15">
      <c r="Z1196" s="5"/>
    </row>
    <row r="1197" ht="15">
      <c r="Z1197" s="5"/>
    </row>
    <row r="1198" ht="15">
      <c r="Z1198" s="5"/>
    </row>
    <row r="1199" ht="15">
      <c r="Z1199" s="5"/>
    </row>
    <row r="1200" ht="15">
      <c r="Z1200" s="5"/>
    </row>
    <row r="1201" ht="15">
      <c r="Z1201" s="5"/>
    </row>
    <row r="1202" ht="15">
      <c r="Z1202" s="5"/>
    </row>
    <row r="1203" ht="15">
      <c r="Z1203" s="5"/>
    </row>
    <row r="1204" ht="15">
      <c r="Z1204" s="5"/>
    </row>
    <row r="1205" ht="15">
      <c r="Z1205" s="5"/>
    </row>
    <row r="1206" ht="15">
      <c r="Z1206" s="5"/>
    </row>
    <row r="1207" ht="15">
      <c r="Z1207" s="5"/>
    </row>
    <row r="1208" ht="15">
      <c r="Z1208" s="5"/>
    </row>
    <row r="1209" ht="15">
      <c r="Z1209" s="5"/>
    </row>
    <row r="1210" ht="15">
      <c r="Z1210" s="5"/>
    </row>
    <row r="1211" ht="15">
      <c r="Z1211" s="5"/>
    </row>
    <row r="1212" ht="15">
      <c r="Z1212" s="5"/>
    </row>
    <row r="1213" ht="15">
      <c r="Z1213" s="5"/>
    </row>
    <row r="1214" ht="15">
      <c r="Z1214" s="5"/>
    </row>
    <row r="1215" ht="15">
      <c r="Z1215" s="5"/>
    </row>
    <row r="1216" ht="15">
      <c r="Z1216" s="5"/>
    </row>
    <row r="1217" ht="15">
      <c r="Z1217" s="5"/>
    </row>
    <row r="1218" ht="15">
      <c r="Z1218" s="5"/>
    </row>
    <row r="1219" ht="15">
      <c r="Z1219" s="5"/>
    </row>
    <row r="1220" ht="15">
      <c r="Z1220" s="5"/>
    </row>
    <row r="1221" ht="15">
      <c r="Z1221" s="5"/>
    </row>
    <row r="1222" ht="15">
      <c r="Z1222" s="5"/>
    </row>
    <row r="1223" ht="15">
      <c r="Z1223" s="5"/>
    </row>
    <row r="1224" ht="15">
      <c r="Z1224" s="5"/>
    </row>
    <row r="1225" ht="15">
      <c r="Z1225" s="5"/>
    </row>
    <row r="1226" ht="15">
      <c r="Z1226" s="5"/>
    </row>
    <row r="1227" ht="15">
      <c r="Z1227" s="5"/>
    </row>
    <row r="1228" ht="15">
      <c r="Z1228" s="5"/>
    </row>
    <row r="1229" ht="15">
      <c r="Z1229" s="5"/>
    </row>
    <row r="1230" ht="15">
      <c r="Z1230" s="5"/>
    </row>
    <row r="1231" ht="15">
      <c r="Z1231" s="5"/>
    </row>
    <row r="1232" ht="15">
      <c r="Z1232" s="5"/>
    </row>
    <row r="1233" ht="15">
      <c r="Z1233" s="5"/>
    </row>
    <row r="1234" ht="15">
      <c r="Z1234" s="5"/>
    </row>
    <row r="1235" ht="15">
      <c r="Z1235" s="5"/>
    </row>
    <row r="1236" ht="15">
      <c r="Z1236" s="5"/>
    </row>
    <row r="1237" ht="15">
      <c r="Z1237" s="5"/>
    </row>
    <row r="1238" ht="15">
      <c r="Z1238" s="5"/>
    </row>
    <row r="1239" ht="15">
      <c r="Z1239" s="5"/>
    </row>
    <row r="1240" ht="15">
      <c r="Z1240" s="5"/>
    </row>
    <row r="1241" ht="15">
      <c r="Z1241" s="5"/>
    </row>
    <row r="1242" ht="15">
      <c r="Z1242" s="5"/>
    </row>
    <row r="1243" ht="15">
      <c r="Z1243" s="5"/>
    </row>
    <row r="1244" ht="15">
      <c r="Z1244" s="5"/>
    </row>
    <row r="1245" ht="15">
      <c r="Z1245" s="5"/>
    </row>
    <row r="1246" ht="15">
      <c r="Z1246" s="5"/>
    </row>
    <row r="1247" ht="15">
      <c r="Z1247" s="5"/>
    </row>
    <row r="1248" ht="15">
      <c r="Z1248" s="5"/>
    </row>
    <row r="1249" ht="15">
      <c r="Z1249" s="5"/>
    </row>
    <row r="1250" ht="15">
      <c r="Z1250" s="5"/>
    </row>
    <row r="1251" ht="15">
      <c r="Z1251" s="5"/>
    </row>
    <row r="1252" ht="15">
      <c r="Z1252" s="5"/>
    </row>
    <row r="1253" ht="15">
      <c r="Z1253" s="5"/>
    </row>
    <row r="1254" ht="15">
      <c r="Z1254" s="5"/>
    </row>
    <row r="1255" ht="15">
      <c r="Z1255" s="5"/>
    </row>
    <row r="1256" ht="15">
      <c r="Z1256" s="5"/>
    </row>
    <row r="1257" ht="15">
      <c r="Z1257" s="5"/>
    </row>
    <row r="1258" ht="15">
      <c r="Z1258" s="5"/>
    </row>
    <row r="1259" ht="15">
      <c r="Z1259" s="5"/>
    </row>
    <row r="1260" ht="15">
      <c r="Z1260" s="5"/>
    </row>
    <row r="1261" ht="15">
      <c r="Z1261" s="5"/>
    </row>
    <row r="1262" ht="15">
      <c r="Z1262" s="5"/>
    </row>
    <row r="1263" ht="15">
      <c r="Z1263" s="5"/>
    </row>
    <row r="1264" ht="15">
      <c r="Z1264" s="5"/>
    </row>
    <row r="1265" ht="15">
      <c r="Z1265" s="5"/>
    </row>
    <row r="1266" ht="15">
      <c r="Z1266" s="5"/>
    </row>
    <row r="1267" ht="15">
      <c r="Z1267" s="5"/>
    </row>
    <row r="1268" ht="15">
      <c r="Z1268" s="5"/>
    </row>
    <row r="1269" ht="15">
      <c r="Z1269" s="5"/>
    </row>
    <row r="1270" ht="15">
      <c r="Z1270" s="5"/>
    </row>
    <row r="1271" ht="15">
      <c r="Z1271" s="5"/>
    </row>
    <row r="1272" ht="15">
      <c r="Z1272" s="5"/>
    </row>
    <row r="1273" ht="15">
      <c r="Z1273" s="5"/>
    </row>
    <row r="1274" ht="15">
      <c r="Z1274" s="5"/>
    </row>
    <row r="1275" ht="15">
      <c r="Z1275" s="5"/>
    </row>
    <row r="1276" ht="15">
      <c r="Z1276" s="5"/>
    </row>
    <row r="1277" ht="15">
      <c r="Z1277" s="5"/>
    </row>
    <row r="1278" ht="15">
      <c r="Z1278" s="5"/>
    </row>
    <row r="1279" ht="15">
      <c r="Z1279" s="5"/>
    </row>
    <row r="1280" ht="15">
      <c r="Z1280" s="5"/>
    </row>
    <row r="1281" ht="15">
      <c r="Z1281" s="5"/>
    </row>
    <row r="1282" ht="15">
      <c r="Z1282" s="5"/>
    </row>
    <row r="1283" ht="15">
      <c r="Z1283" s="5"/>
    </row>
    <row r="1284" ht="15">
      <c r="Z1284" s="5"/>
    </row>
    <row r="1285" ht="15">
      <c r="Z1285" s="5"/>
    </row>
    <row r="1286" ht="15">
      <c r="Z1286" s="5"/>
    </row>
    <row r="1287" ht="15">
      <c r="Z1287" s="5"/>
    </row>
    <row r="1288" ht="15">
      <c r="Z1288" s="5"/>
    </row>
    <row r="1289" ht="15">
      <c r="Z1289" s="5"/>
    </row>
    <row r="1290" ht="15">
      <c r="Z1290" s="5"/>
    </row>
    <row r="1291" ht="15">
      <c r="Z1291" s="5"/>
    </row>
    <row r="1292" ht="15">
      <c r="Z1292" s="5"/>
    </row>
    <row r="1293" ht="15">
      <c r="Z1293" s="5"/>
    </row>
    <row r="1294" ht="15">
      <c r="Z1294" s="5"/>
    </row>
    <row r="1295" ht="15">
      <c r="Z1295" s="5"/>
    </row>
    <row r="1296" ht="15">
      <c r="Z1296" s="5"/>
    </row>
    <row r="1297" ht="15">
      <c r="Z1297" s="5"/>
    </row>
    <row r="1298" ht="15">
      <c r="Z1298" s="5"/>
    </row>
    <row r="1299" ht="15">
      <c r="Z1299" s="5"/>
    </row>
    <row r="1300" ht="15">
      <c r="Z1300" s="5"/>
    </row>
    <row r="1301" ht="15">
      <c r="Z1301" s="5"/>
    </row>
    <row r="1302" ht="15">
      <c r="Z1302" s="5"/>
    </row>
    <row r="1303" ht="15">
      <c r="Z1303" s="5"/>
    </row>
    <row r="1304" ht="15">
      <c r="Z1304" s="5"/>
    </row>
    <row r="1305" ht="15">
      <c r="Z1305" s="5"/>
    </row>
    <row r="1306" ht="15">
      <c r="Z1306" s="5"/>
    </row>
    <row r="1307" ht="15">
      <c r="Z1307" s="5"/>
    </row>
    <row r="1308" ht="15">
      <c r="Z1308" s="5"/>
    </row>
    <row r="1309" ht="15">
      <c r="Z1309" s="5"/>
    </row>
    <row r="1310" ht="15">
      <c r="Z1310" s="5"/>
    </row>
    <row r="1311" ht="15">
      <c r="Z1311" s="5"/>
    </row>
    <row r="1312" ht="15">
      <c r="Z1312" s="5"/>
    </row>
    <row r="1313" ht="15">
      <c r="Z1313" s="5"/>
    </row>
    <row r="1314" ht="15">
      <c r="Z1314" s="5"/>
    </row>
    <row r="1315" ht="15">
      <c r="Z1315" s="5"/>
    </row>
    <row r="1316" ht="15">
      <c r="Z1316" s="5"/>
    </row>
    <row r="1317" ht="15">
      <c r="Z1317" s="5"/>
    </row>
    <row r="1318" ht="15">
      <c r="Z1318" s="5"/>
    </row>
    <row r="1319" ht="15">
      <c r="Z1319" s="5"/>
    </row>
    <row r="1320" ht="15">
      <c r="Z1320" s="5"/>
    </row>
    <row r="1321" ht="15">
      <c r="Z1321" s="5"/>
    </row>
    <row r="1322" ht="15">
      <c r="Z1322" s="5"/>
    </row>
    <row r="1323" ht="15">
      <c r="Z1323" s="5"/>
    </row>
    <row r="1324" ht="15">
      <c r="Z1324" s="5"/>
    </row>
    <row r="1325" ht="15">
      <c r="Z1325" s="5"/>
    </row>
    <row r="1326" ht="15">
      <c r="Z1326" s="5"/>
    </row>
    <row r="1327" ht="15">
      <c r="Z1327" s="5"/>
    </row>
    <row r="1328" ht="15">
      <c r="Z1328" s="5"/>
    </row>
    <row r="1329" ht="15">
      <c r="Z1329" s="5"/>
    </row>
    <row r="1330" ht="15">
      <c r="Z1330" s="5"/>
    </row>
    <row r="1331" ht="15">
      <c r="Z1331" s="5"/>
    </row>
    <row r="1332" ht="15">
      <c r="Z1332" s="5"/>
    </row>
    <row r="1333" ht="15">
      <c r="Z1333" s="5"/>
    </row>
    <row r="1334" ht="15">
      <c r="Z1334" s="5"/>
    </row>
    <row r="1335" ht="15">
      <c r="Z1335" s="5"/>
    </row>
    <row r="1336" ht="15">
      <c r="Z1336" s="5"/>
    </row>
    <row r="1337" ht="15">
      <c r="Z1337" s="5"/>
    </row>
    <row r="1338" ht="15">
      <c r="Z1338" s="5"/>
    </row>
    <row r="1339" ht="15">
      <c r="Z1339" s="5"/>
    </row>
    <row r="1340" ht="15">
      <c r="Z1340" s="5"/>
    </row>
    <row r="1341" ht="15">
      <c r="Z1341" s="5"/>
    </row>
    <row r="1342" ht="15">
      <c r="Z1342" s="5"/>
    </row>
    <row r="1343" ht="15">
      <c r="Z1343" s="5"/>
    </row>
    <row r="1344" ht="15">
      <c r="Z1344" s="5"/>
    </row>
    <row r="1345" ht="15">
      <c r="Z1345" s="5"/>
    </row>
    <row r="1346" ht="15">
      <c r="Z1346" s="5"/>
    </row>
    <row r="1347" ht="15">
      <c r="Z1347" s="5"/>
    </row>
    <row r="1348" ht="15">
      <c r="Z1348" s="5"/>
    </row>
    <row r="1349" ht="15">
      <c r="Z1349" s="5"/>
    </row>
    <row r="1350" ht="15">
      <c r="Z1350" s="5"/>
    </row>
    <row r="1351" ht="15">
      <c r="Z1351" s="5"/>
    </row>
    <row r="1352" ht="15">
      <c r="Z1352" s="5"/>
    </row>
    <row r="1353" ht="15">
      <c r="Z1353" s="5"/>
    </row>
    <row r="1354" ht="15">
      <c r="Z1354" s="5"/>
    </row>
    <row r="1355" ht="15">
      <c r="Z1355" s="5"/>
    </row>
    <row r="1356" ht="15">
      <c r="Z1356" s="5"/>
    </row>
    <row r="1357" ht="15">
      <c r="Z1357" s="5"/>
    </row>
    <row r="1358" ht="15">
      <c r="Z1358" s="5"/>
    </row>
    <row r="1359" ht="15">
      <c r="Z1359" s="5"/>
    </row>
    <row r="1360" ht="15">
      <c r="Z1360" s="5"/>
    </row>
    <row r="1361" ht="15">
      <c r="Z1361" s="5"/>
    </row>
    <row r="1362" ht="15">
      <c r="Z1362" s="5"/>
    </row>
    <row r="1363" ht="15">
      <c r="Z1363" s="5"/>
    </row>
    <row r="1364" ht="15">
      <c r="Z1364" s="5"/>
    </row>
    <row r="1365" ht="15">
      <c r="Z1365" s="5"/>
    </row>
    <row r="1366" ht="15">
      <c r="Z1366" s="5"/>
    </row>
    <row r="1367" ht="15">
      <c r="Z1367" s="5"/>
    </row>
    <row r="1368" ht="15">
      <c r="Z1368" s="5"/>
    </row>
    <row r="1369" ht="15">
      <c r="Z1369" s="5"/>
    </row>
    <row r="1370" ht="15">
      <c r="Z1370" s="5"/>
    </row>
    <row r="1371" ht="15">
      <c r="Z1371" s="5"/>
    </row>
    <row r="1372" ht="15">
      <c r="Z1372" s="5"/>
    </row>
    <row r="1373" ht="15">
      <c r="Z1373" s="5"/>
    </row>
    <row r="1374" ht="15">
      <c r="Z1374" s="5"/>
    </row>
    <row r="1375" ht="15">
      <c r="Z1375" s="5"/>
    </row>
    <row r="1376" ht="15">
      <c r="Z1376" s="5"/>
    </row>
    <row r="1377" ht="15">
      <c r="Z1377" s="5"/>
    </row>
    <row r="1378" ht="15">
      <c r="Z1378" s="5"/>
    </row>
    <row r="1379" ht="15">
      <c r="Z1379" s="5"/>
    </row>
    <row r="1380" ht="15">
      <c r="Z1380" s="5"/>
    </row>
    <row r="1381" ht="15">
      <c r="Z1381" s="5"/>
    </row>
    <row r="1382" ht="15">
      <c r="Z1382" s="5"/>
    </row>
    <row r="1383" ht="15">
      <c r="Z1383" s="5"/>
    </row>
    <row r="1384" ht="15">
      <c r="Z1384" s="5"/>
    </row>
    <row r="1385" ht="15">
      <c r="Z1385" s="5"/>
    </row>
    <row r="1386" ht="15">
      <c r="Z1386" s="5"/>
    </row>
    <row r="1387" ht="15">
      <c r="Z1387" s="5"/>
    </row>
    <row r="1388" ht="15">
      <c r="Z1388" s="5"/>
    </row>
    <row r="1389" ht="15">
      <c r="Z1389" s="5"/>
    </row>
    <row r="1390" ht="15">
      <c r="Z1390" s="5"/>
    </row>
    <row r="1391" ht="15">
      <c r="Z1391" s="5"/>
    </row>
    <row r="1392" ht="15">
      <c r="Z1392" s="5"/>
    </row>
    <row r="1393" ht="15">
      <c r="Z1393" s="5"/>
    </row>
    <row r="1394" ht="15">
      <c r="Z1394" s="5"/>
    </row>
    <row r="1395" ht="15">
      <c r="Z1395" s="5"/>
    </row>
    <row r="1396" ht="15">
      <c r="Z1396" s="5"/>
    </row>
    <row r="1397" ht="15">
      <c r="Z1397" s="5"/>
    </row>
    <row r="1398" ht="15">
      <c r="Z1398" s="5"/>
    </row>
    <row r="1399" ht="15">
      <c r="Z1399" s="5"/>
    </row>
    <row r="1400" ht="15">
      <c r="Z1400" s="5"/>
    </row>
    <row r="1401" ht="15">
      <c r="Z1401" s="5"/>
    </row>
    <row r="1402" ht="15">
      <c r="Z1402" s="5"/>
    </row>
    <row r="1403" ht="15">
      <c r="Z1403" s="5"/>
    </row>
    <row r="1404" ht="15">
      <c r="Z1404" s="5"/>
    </row>
    <row r="1405" ht="15">
      <c r="Z1405" s="5"/>
    </row>
    <row r="1406" ht="15">
      <c r="Z1406" s="5"/>
    </row>
    <row r="1407" ht="15">
      <c r="Z1407" s="5"/>
    </row>
    <row r="1408" ht="15">
      <c r="Z1408" s="5"/>
    </row>
    <row r="1409" ht="15">
      <c r="Z1409" s="5"/>
    </row>
    <row r="1410" ht="15">
      <c r="Z1410" s="5"/>
    </row>
    <row r="1411" ht="15">
      <c r="Z1411" s="5"/>
    </row>
    <row r="1412" ht="15">
      <c r="Z1412" s="5"/>
    </row>
    <row r="1413" ht="15">
      <c r="Z1413" s="5"/>
    </row>
    <row r="1414" ht="15">
      <c r="Z1414" s="5"/>
    </row>
    <row r="1415" ht="15">
      <c r="Z1415" s="5"/>
    </row>
    <row r="1416" ht="15">
      <c r="Z1416" s="5"/>
    </row>
    <row r="1417" ht="15">
      <c r="Z1417" s="5"/>
    </row>
    <row r="1418" ht="15">
      <c r="Z1418" s="5"/>
    </row>
    <row r="1419" ht="15">
      <c r="Z1419" s="5"/>
    </row>
    <row r="1420" ht="15">
      <c r="Z1420" s="5"/>
    </row>
    <row r="1421" ht="15">
      <c r="Z1421" s="5"/>
    </row>
    <row r="1422" ht="15">
      <c r="Z1422" s="5"/>
    </row>
    <row r="1423" ht="15">
      <c r="Z1423" s="5"/>
    </row>
    <row r="1424" ht="15">
      <c r="Z1424" s="5"/>
    </row>
    <row r="1425" ht="15">
      <c r="Z1425" s="5"/>
    </row>
    <row r="1426" ht="15">
      <c r="Z1426" s="5"/>
    </row>
    <row r="1427" ht="15">
      <c r="Z1427" s="5"/>
    </row>
    <row r="1428" ht="15">
      <c r="Z1428" s="5"/>
    </row>
    <row r="1429" ht="15">
      <c r="Z1429" s="5"/>
    </row>
    <row r="1430" ht="15">
      <c r="Z1430" s="5"/>
    </row>
    <row r="1431" ht="15">
      <c r="Z1431" s="5"/>
    </row>
    <row r="1432" ht="15">
      <c r="Z1432" s="5"/>
    </row>
    <row r="1433" ht="15">
      <c r="Z1433" s="5"/>
    </row>
    <row r="1434" ht="15">
      <c r="Z1434" s="5"/>
    </row>
    <row r="1435" ht="15">
      <c r="Z1435" s="5"/>
    </row>
    <row r="1436" ht="15">
      <c r="Z1436" s="5"/>
    </row>
    <row r="1437" ht="15">
      <c r="Z1437" s="5"/>
    </row>
    <row r="1438" ht="15">
      <c r="Z1438" s="5"/>
    </row>
    <row r="1439" ht="15">
      <c r="Z1439" s="5"/>
    </row>
    <row r="1440" ht="15">
      <c r="Z1440" s="5"/>
    </row>
    <row r="1441" ht="15">
      <c r="Z1441" s="5"/>
    </row>
    <row r="1442" ht="15">
      <c r="Z1442" s="5"/>
    </row>
    <row r="1443" ht="15">
      <c r="Z1443" s="5"/>
    </row>
    <row r="1444" ht="15">
      <c r="Z1444" s="5"/>
    </row>
    <row r="1445" ht="15">
      <c r="Z1445" s="5"/>
    </row>
    <row r="1446" ht="15">
      <c r="Z1446" s="5"/>
    </row>
    <row r="1447" ht="15">
      <c r="Z1447" s="5"/>
    </row>
    <row r="1448" ht="15">
      <c r="Z1448" s="5"/>
    </row>
    <row r="1449" ht="15">
      <c r="Z1449" s="5"/>
    </row>
    <row r="1450" ht="15">
      <c r="Z1450" s="5"/>
    </row>
    <row r="1451" ht="15">
      <c r="Z1451" s="5"/>
    </row>
    <row r="1452" ht="15">
      <c r="Z1452" s="5"/>
    </row>
    <row r="1453" ht="15">
      <c r="Z1453" s="5"/>
    </row>
    <row r="1454" ht="15">
      <c r="Z1454" s="5"/>
    </row>
    <row r="1455" ht="15">
      <c r="Z1455" s="5"/>
    </row>
    <row r="1456" ht="15">
      <c r="Z1456" s="5"/>
    </row>
    <row r="1457" ht="15">
      <c r="Z1457" s="5"/>
    </row>
    <row r="1458" ht="15">
      <c r="Z1458" s="5"/>
    </row>
    <row r="1459" ht="15">
      <c r="Z1459" s="5"/>
    </row>
    <row r="1460" ht="15">
      <c r="Z1460" s="5"/>
    </row>
    <row r="1461" ht="15">
      <c r="Z1461" s="5"/>
    </row>
    <row r="1462" ht="15">
      <c r="Z1462" s="5"/>
    </row>
    <row r="1463" ht="15">
      <c r="Z1463" s="5"/>
    </row>
    <row r="1464" ht="15">
      <c r="Z1464" s="5"/>
    </row>
    <row r="1465" ht="15">
      <c r="Z1465" s="5"/>
    </row>
    <row r="1466" ht="15">
      <c r="Z1466" s="5"/>
    </row>
    <row r="1467" ht="15">
      <c r="Z1467" s="5"/>
    </row>
    <row r="1468" ht="15">
      <c r="Z1468" s="5"/>
    </row>
    <row r="1469" ht="15">
      <c r="Z1469" s="5"/>
    </row>
    <row r="1470" ht="15">
      <c r="Z1470" s="5"/>
    </row>
    <row r="1471" ht="15">
      <c r="Z1471" s="5"/>
    </row>
    <row r="1472" ht="15">
      <c r="Z1472" s="5"/>
    </row>
    <row r="1473" ht="15">
      <c r="Z1473" s="5"/>
    </row>
  </sheetData>
  <printOptions horizontalCentered="1"/>
  <pageMargins left="0.3937007874015748" right="0.3937007874015748" top="2.125984251968504" bottom="0.9055118110236221" header="1.3385826771653544" footer="0.5118110236220472"/>
  <pageSetup fitToHeight="0" fitToWidth="0" horizontalDpi="360" verticalDpi="360" orientation="landscape" paperSize="9" scale="70" r:id="rId1"/>
  <headerFooter alignWithMargins="0">
    <oddHeader>&amp;C&amp;"Arial CE,tučné"&amp;16Přehled o vedlejší hospodářské činnosti města Brna za rok 2001 (v tis. Kč)</oddHeader>
    <oddFooter>&amp;Rlist č.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SheetLayoutView="100" workbookViewId="0" topLeftCell="A1">
      <selection activeCell="B17" sqref="B17"/>
    </sheetView>
  </sheetViews>
  <sheetFormatPr defaultColWidth="8.796875" defaultRowHeight="15"/>
  <cols>
    <col min="1" max="1" width="6.296875" style="140" customWidth="1"/>
    <col min="2" max="2" width="23" style="140" customWidth="1"/>
    <col min="3" max="4" width="16.8984375" style="140" customWidth="1"/>
    <col min="5" max="5" width="8.09765625" style="140" customWidth="1"/>
    <col min="6" max="16384" width="7.09765625" style="140" customWidth="1"/>
  </cols>
  <sheetData>
    <row r="1" spans="1:5" ht="18">
      <c r="A1" s="228" t="s">
        <v>53</v>
      </c>
      <c r="B1" s="228"/>
      <c r="C1" s="228"/>
      <c r="D1" s="228"/>
      <c r="E1" s="228"/>
    </row>
    <row r="2" spans="1:5" ht="18">
      <c r="A2" s="228" t="s">
        <v>54</v>
      </c>
      <c r="B2" s="228"/>
      <c r="C2" s="228"/>
      <c r="D2" s="228"/>
      <c r="E2" s="228"/>
    </row>
    <row r="3" spans="1:5" ht="18">
      <c r="A3" s="228" t="s">
        <v>55</v>
      </c>
      <c r="B3" s="228"/>
      <c r="C3" s="228"/>
      <c r="D3" s="228"/>
      <c r="E3" s="228"/>
    </row>
    <row r="4" spans="1:5" ht="18">
      <c r="A4" s="139"/>
      <c r="B4" s="139"/>
      <c r="C4" s="139"/>
      <c r="D4" s="139"/>
      <c r="E4" s="139"/>
    </row>
    <row r="5" spans="1:5" ht="15.75">
      <c r="A5" s="141" t="s">
        <v>56</v>
      </c>
      <c r="B5" s="142"/>
      <c r="C5" s="142"/>
      <c r="D5" s="142"/>
      <c r="E5" s="142"/>
    </row>
    <row r="6" spans="1:5" ht="15" thickBot="1">
      <c r="A6" s="142"/>
      <c r="B6" s="142"/>
      <c r="C6" s="142"/>
      <c r="D6" s="142"/>
      <c r="E6" s="143" t="s">
        <v>57</v>
      </c>
    </row>
    <row r="7" spans="1:5" ht="14.25">
      <c r="A7" s="144" t="s">
        <v>14</v>
      </c>
      <c r="B7" s="144" t="s">
        <v>58</v>
      </c>
      <c r="C7" s="144" t="s">
        <v>59</v>
      </c>
      <c r="D7" s="144" t="s">
        <v>60</v>
      </c>
      <c r="E7" s="144" t="s">
        <v>61</v>
      </c>
    </row>
    <row r="8" spans="1:5" ht="15" thickBot="1">
      <c r="A8" s="145" t="s">
        <v>62</v>
      </c>
      <c r="B8" s="146"/>
      <c r="C8" s="145">
        <v>2001</v>
      </c>
      <c r="D8" s="145" t="s">
        <v>63</v>
      </c>
      <c r="E8" s="145" t="s">
        <v>64</v>
      </c>
    </row>
    <row r="9" spans="1:5" ht="15">
      <c r="A9" s="147"/>
      <c r="B9" s="148" t="s">
        <v>65</v>
      </c>
      <c r="C9" s="149">
        <f>SUM(C11+C14+C18+C23+C30)</f>
        <v>105046</v>
      </c>
      <c r="D9" s="149">
        <f>+D11+D14+D18+D23+D25+D30</f>
        <v>103853</v>
      </c>
      <c r="E9" s="150">
        <f>D9/C9*100</f>
        <v>98.86430706547607</v>
      </c>
    </row>
    <row r="10" spans="1:5" ht="15">
      <c r="A10" s="151"/>
      <c r="B10" s="152"/>
      <c r="C10" s="152"/>
      <c r="D10" s="153"/>
      <c r="E10" s="154"/>
    </row>
    <row r="11" spans="1:5" ht="15">
      <c r="A11" s="155">
        <v>50</v>
      </c>
      <c r="B11" s="156" t="s">
        <v>66</v>
      </c>
      <c r="C11" s="157">
        <f>SUM(C12:C13)</f>
        <v>1200</v>
      </c>
      <c r="D11" s="157">
        <f>SUM(D12:D13)</f>
        <v>1316</v>
      </c>
      <c r="E11" s="154">
        <f>D11/C11*100</f>
        <v>109.66666666666667</v>
      </c>
    </row>
    <row r="12" spans="1:5" ht="14.25">
      <c r="A12" s="151">
        <v>501</v>
      </c>
      <c r="B12" s="152" t="s">
        <v>67</v>
      </c>
      <c r="C12" s="153">
        <v>500</v>
      </c>
      <c r="D12" s="153">
        <v>788</v>
      </c>
      <c r="E12" s="158">
        <f>D12/C12*100</f>
        <v>157.6</v>
      </c>
    </row>
    <row r="13" spans="1:5" ht="14.25">
      <c r="A13" s="151">
        <v>502</v>
      </c>
      <c r="B13" s="152" t="s">
        <v>68</v>
      </c>
      <c r="C13" s="153">
        <v>700</v>
      </c>
      <c r="D13" s="153">
        <v>528</v>
      </c>
      <c r="E13" s="158">
        <f>D13/C13*100</f>
        <v>75.42857142857143</v>
      </c>
    </row>
    <row r="14" spans="1:5" ht="15">
      <c r="A14" s="155">
        <v>51</v>
      </c>
      <c r="B14" s="156" t="s">
        <v>29</v>
      </c>
      <c r="C14" s="157">
        <f>SUM(C15:C17)</f>
        <v>86676</v>
      </c>
      <c r="D14" s="157">
        <f>SUM(D15:D17)</f>
        <v>86218</v>
      </c>
      <c r="E14" s="154">
        <f>D14/C14*100</f>
        <v>99.47159536665282</v>
      </c>
    </row>
    <row r="15" spans="1:5" ht="14.25">
      <c r="A15" s="151">
        <v>511</v>
      </c>
      <c r="B15" s="152" t="s">
        <v>69</v>
      </c>
      <c r="C15" s="153">
        <v>58003</v>
      </c>
      <c r="D15" s="153">
        <v>51047</v>
      </c>
      <c r="E15" s="158">
        <f>D15/C15*100</f>
        <v>88.0075168525766</v>
      </c>
    </row>
    <row r="16" spans="1:5" ht="14.25">
      <c r="A16" s="151">
        <v>512</v>
      </c>
      <c r="B16" s="152" t="s">
        <v>70</v>
      </c>
      <c r="C16" s="153"/>
      <c r="D16" s="153">
        <v>1</v>
      </c>
      <c r="E16" s="158"/>
    </row>
    <row r="17" spans="1:5" ht="14.25">
      <c r="A17" s="151">
        <v>518</v>
      </c>
      <c r="B17" s="152" t="s">
        <v>71</v>
      </c>
      <c r="C17" s="153">
        <v>28673</v>
      </c>
      <c r="D17" s="153">
        <v>35170</v>
      </c>
      <c r="E17" s="158">
        <f>D17/C17*100</f>
        <v>122.65894744184425</v>
      </c>
    </row>
    <row r="18" spans="1:5" ht="15">
      <c r="A18" s="155">
        <v>52</v>
      </c>
      <c r="B18" s="156" t="s">
        <v>43</v>
      </c>
      <c r="C18" s="157">
        <v>9370</v>
      </c>
      <c r="D18" s="157">
        <f>SUM(D19:D22)</f>
        <v>10854</v>
      </c>
      <c r="E18" s="154">
        <f>D18/C18*100</f>
        <v>115.83778014941302</v>
      </c>
    </row>
    <row r="19" spans="1:5" ht="15">
      <c r="A19" s="151">
        <v>521</v>
      </c>
      <c r="B19" s="152" t="s">
        <v>30</v>
      </c>
      <c r="C19" s="152"/>
      <c r="D19" s="153">
        <v>7715</v>
      </c>
      <c r="E19" s="154"/>
    </row>
    <row r="20" spans="1:5" ht="15">
      <c r="A20" s="151">
        <v>524</v>
      </c>
      <c r="B20" s="152" t="s">
        <v>72</v>
      </c>
      <c r="C20" s="152"/>
      <c r="D20" s="153">
        <v>2751</v>
      </c>
      <c r="E20" s="154"/>
    </row>
    <row r="21" spans="1:5" ht="15">
      <c r="A21" s="151">
        <v>527</v>
      </c>
      <c r="B21" s="152" t="s">
        <v>73</v>
      </c>
      <c r="C21" s="152"/>
      <c r="D21" s="153">
        <v>164</v>
      </c>
      <c r="E21" s="154"/>
    </row>
    <row r="22" spans="1:5" ht="15">
      <c r="A22" s="151">
        <v>528</v>
      </c>
      <c r="B22" s="152" t="s">
        <v>74</v>
      </c>
      <c r="C22" s="152"/>
      <c r="D22" s="153">
        <v>224</v>
      </c>
      <c r="E22" s="154"/>
    </row>
    <row r="23" spans="1:5" ht="15">
      <c r="A23" s="155">
        <v>53</v>
      </c>
      <c r="B23" s="156" t="s">
        <v>31</v>
      </c>
      <c r="C23" s="157">
        <f>SUM(C24)</f>
        <v>300</v>
      </c>
      <c r="D23" s="157">
        <f>+D24</f>
        <v>276</v>
      </c>
      <c r="E23" s="150">
        <f>D23/C23*100</f>
        <v>92</v>
      </c>
    </row>
    <row r="24" spans="1:5" ht="14.25">
      <c r="A24" s="151">
        <v>538</v>
      </c>
      <c r="B24" s="152" t="s">
        <v>75</v>
      </c>
      <c r="C24" s="153">
        <v>300</v>
      </c>
      <c r="D24" s="153">
        <v>276</v>
      </c>
      <c r="E24" s="158">
        <f>D24/C24*100</f>
        <v>92</v>
      </c>
    </row>
    <row r="25" spans="1:5" ht="15">
      <c r="A25" s="155">
        <v>54</v>
      </c>
      <c r="B25" s="156" t="s">
        <v>33</v>
      </c>
      <c r="C25" s="156"/>
      <c r="D25" s="157">
        <v>3260</v>
      </c>
      <c r="E25" s="154"/>
    </row>
    <row r="26" spans="1:5" ht="15">
      <c r="A26" s="151">
        <v>542</v>
      </c>
      <c r="B26" s="152" t="s">
        <v>76</v>
      </c>
      <c r="C26" s="156"/>
      <c r="D26" s="153">
        <v>62</v>
      </c>
      <c r="E26" s="154"/>
    </row>
    <row r="27" spans="1:5" ht="15">
      <c r="A27" s="151">
        <v>543</v>
      </c>
      <c r="B27" s="152" t="s">
        <v>77</v>
      </c>
      <c r="C27" s="152"/>
      <c r="D27" s="153">
        <v>328</v>
      </c>
      <c r="E27" s="154"/>
    </row>
    <row r="28" spans="1:5" ht="15">
      <c r="A28" s="151">
        <v>544</v>
      </c>
      <c r="B28" s="152" t="s">
        <v>78</v>
      </c>
      <c r="C28" s="152"/>
      <c r="D28" s="153">
        <v>1</v>
      </c>
      <c r="E28" s="154"/>
    </row>
    <row r="29" spans="1:5" ht="15">
      <c r="A29" s="151">
        <v>549</v>
      </c>
      <c r="B29" s="152" t="s">
        <v>79</v>
      </c>
      <c r="C29" s="152"/>
      <c r="D29" s="153">
        <v>2868</v>
      </c>
      <c r="E29" s="154"/>
    </row>
    <row r="30" spans="1:5" ht="15">
      <c r="A30" s="155">
        <v>55</v>
      </c>
      <c r="B30" s="156" t="s">
        <v>80</v>
      </c>
      <c r="C30" s="157">
        <f>SUM(C31)</f>
        <v>7500</v>
      </c>
      <c r="D30" s="157">
        <f>SUM(D31)</f>
        <v>1929</v>
      </c>
      <c r="E30" s="154">
        <f>D30/C30*100</f>
        <v>25.72</v>
      </c>
    </row>
    <row r="31" spans="1:5" ht="15" thickBot="1">
      <c r="A31" s="159">
        <v>551</v>
      </c>
      <c r="B31" s="146" t="s">
        <v>81</v>
      </c>
      <c r="C31" s="160">
        <v>7500</v>
      </c>
      <c r="D31" s="160">
        <v>1929</v>
      </c>
      <c r="E31" s="161">
        <f>D31/C31*100</f>
        <v>25.72</v>
      </c>
    </row>
    <row r="34" ht="15.75">
      <c r="A34" s="141" t="s">
        <v>82</v>
      </c>
    </row>
    <row r="35" ht="13.5" thickBot="1">
      <c r="E35" s="143" t="s">
        <v>57</v>
      </c>
    </row>
    <row r="36" spans="1:5" ht="14.25">
      <c r="A36" s="144" t="s">
        <v>14</v>
      </c>
      <c r="B36" s="144" t="s">
        <v>58</v>
      </c>
      <c r="C36" s="144" t="s">
        <v>59</v>
      </c>
      <c r="D36" s="144" t="s">
        <v>60</v>
      </c>
      <c r="E36" s="144" t="s">
        <v>61</v>
      </c>
    </row>
    <row r="37" spans="1:5" ht="15" thickBot="1">
      <c r="A37" s="145" t="s">
        <v>62</v>
      </c>
      <c r="B37" s="145"/>
      <c r="C37" s="145">
        <v>2001</v>
      </c>
      <c r="D37" s="145" t="s">
        <v>63</v>
      </c>
      <c r="E37" s="145" t="s">
        <v>64</v>
      </c>
    </row>
    <row r="38" spans="1:5" ht="15">
      <c r="A38" s="147"/>
      <c r="B38" s="162" t="s">
        <v>83</v>
      </c>
      <c r="C38" s="149">
        <f>+C40</f>
        <v>105046</v>
      </c>
      <c r="D38" s="149">
        <f>D40+D42+D46</f>
        <v>103942</v>
      </c>
      <c r="E38" s="163">
        <f>D38/C38*100</f>
        <v>98.94903185271214</v>
      </c>
    </row>
    <row r="39" spans="1:5" ht="14.25">
      <c r="A39" s="151"/>
      <c r="B39" s="164"/>
      <c r="C39" s="153"/>
      <c r="D39" s="153"/>
      <c r="E39" s="165"/>
    </row>
    <row r="40" spans="1:5" ht="15">
      <c r="A40" s="155">
        <v>60</v>
      </c>
      <c r="B40" s="166" t="s">
        <v>84</v>
      </c>
      <c r="C40" s="157">
        <f>+C41</f>
        <v>105046</v>
      </c>
      <c r="D40" s="157">
        <f>SUM(D41)</f>
        <v>100686</v>
      </c>
      <c r="E40" s="167">
        <f>D40/C40*100</f>
        <v>95.84943738933418</v>
      </c>
    </row>
    <row r="41" spans="1:5" ht="14.25">
      <c r="A41" s="151">
        <v>602</v>
      </c>
      <c r="B41" s="164" t="s">
        <v>85</v>
      </c>
      <c r="C41" s="153">
        <v>105046</v>
      </c>
      <c r="D41" s="153">
        <v>100686</v>
      </c>
      <c r="E41" s="165">
        <f>D41/C41*100</f>
        <v>95.84943738933418</v>
      </c>
    </row>
    <row r="42" spans="1:5" ht="15">
      <c r="A42" s="155">
        <v>64</v>
      </c>
      <c r="B42" s="166" t="s">
        <v>27</v>
      </c>
      <c r="C42" s="157"/>
      <c r="D42" s="157">
        <f>SUM(D43:D45)</f>
        <v>2456</v>
      </c>
      <c r="E42" s="167"/>
    </row>
    <row r="43" spans="1:5" ht="14.25">
      <c r="A43" s="151">
        <v>641</v>
      </c>
      <c r="B43" s="164" t="s">
        <v>86</v>
      </c>
      <c r="C43" s="153" t="s">
        <v>87</v>
      </c>
      <c r="D43" s="153">
        <v>52</v>
      </c>
      <c r="E43" s="165"/>
    </row>
    <row r="44" spans="1:5" ht="14.25">
      <c r="A44" s="151">
        <v>644</v>
      </c>
      <c r="B44" s="164" t="s">
        <v>88</v>
      </c>
      <c r="C44" s="153" t="s">
        <v>87</v>
      </c>
      <c r="D44" s="153">
        <v>377</v>
      </c>
      <c r="E44" s="165"/>
    </row>
    <row r="45" spans="1:5" ht="14.25">
      <c r="A45" s="151">
        <v>649</v>
      </c>
      <c r="B45" s="164" t="s">
        <v>89</v>
      </c>
      <c r="C45" s="153" t="s">
        <v>87</v>
      </c>
      <c r="D45" s="153">
        <v>2027</v>
      </c>
      <c r="E45" s="165"/>
    </row>
    <row r="46" spans="1:5" ht="15">
      <c r="A46" s="155">
        <v>69</v>
      </c>
      <c r="B46" s="166" t="s">
        <v>90</v>
      </c>
      <c r="C46" s="157"/>
      <c r="D46" s="157">
        <f>D47</f>
        <v>800</v>
      </c>
      <c r="E46" s="165"/>
    </row>
    <row r="47" spans="1:5" ht="15" thickBot="1">
      <c r="A47" s="159">
        <v>691</v>
      </c>
      <c r="B47" s="168" t="s">
        <v>45</v>
      </c>
      <c r="C47" s="160"/>
      <c r="D47" s="160">
        <v>800</v>
      </c>
      <c r="E47" s="169"/>
    </row>
    <row r="50" ht="15.75">
      <c r="B50" s="141" t="s">
        <v>91</v>
      </c>
    </row>
    <row r="51" ht="13.5" thickBot="1">
      <c r="E51" s="143" t="s">
        <v>57</v>
      </c>
    </row>
    <row r="52" spans="2:5" ht="14.25">
      <c r="B52" s="144"/>
      <c r="C52" s="170" t="s">
        <v>59</v>
      </c>
      <c r="D52" s="144" t="s">
        <v>60</v>
      </c>
      <c r="E52" s="171" t="s">
        <v>61</v>
      </c>
    </row>
    <row r="53" spans="2:5" ht="15" thickBot="1">
      <c r="B53" s="145"/>
      <c r="C53" s="172">
        <v>2001</v>
      </c>
      <c r="D53" s="145" t="s">
        <v>63</v>
      </c>
      <c r="E53" s="173" t="s">
        <v>64</v>
      </c>
    </row>
    <row r="54" spans="2:5" ht="15">
      <c r="B54" s="148" t="s">
        <v>65</v>
      </c>
      <c r="C54" s="174">
        <f>+C38</f>
        <v>105046</v>
      </c>
      <c r="D54" s="149">
        <v>103853</v>
      </c>
      <c r="E54" s="175">
        <f>D54/C54*100</f>
        <v>98.86430706547607</v>
      </c>
    </row>
    <row r="55" spans="2:5" ht="15">
      <c r="B55" s="156"/>
      <c r="C55" s="176"/>
      <c r="D55" s="157"/>
      <c r="E55" s="177"/>
    </row>
    <row r="56" spans="2:5" ht="15">
      <c r="B56" s="156" t="s">
        <v>83</v>
      </c>
      <c r="C56" s="178">
        <f>+C9</f>
        <v>105046</v>
      </c>
      <c r="D56" s="157">
        <v>103942</v>
      </c>
      <c r="E56" s="177">
        <f>D56/C56*100</f>
        <v>98.94903185271214</v>
      </c>
    </row>
    <row r="57" spans="2:5" ht="15">
      <c r="B57" s="156"/>
      <c r="C57" s="176"/>
      <c r="D57" s="157"/>
      <c r="E57" s="177"/>
    </row>
    <row r="58" spans="2:5" ht="15.75" thickBot="1">
      <c r="B58" s="148" t="s">
        <v>92</v>
      </c>
      <c r="C58" s="179"/>
      <c r="D58" s="149">
        <f>D56-D54</f>
        <v>89</v>
      </c>
      <c r="E58" s="175"/>
    </row>
    <row r="59" spans="2:5" ht="14.25">
      <c r="B59" s="180"/>
      <c r="C59" s="181"/>
      <c r="D59" s="182"/>
      <c r="E59" s="180"/>
    </row>
    <row r="60" spans="2:5" ht="15.75" thickBot="1">
      <c r="B60" s="183" t="s">
        <v>93</v>
      </c>
      <c r="C60" s="184"/>
      <c r="D60" s="185">
        <v>391</v>
      </c>
      <c r="E60" s="184"/>
    </row>
    <row r="61" spans="2:5" ht="14.25">
      <c r="B61" s="182"/>
      <c r="C61" s="180"/>
      <c r="D61" s="181"/>
      <c r="E61" s="180"/>
    </row>
    <row r="62" spans="2:5" ht="15.75" thickBot="1">
      <c r="B62" s="183" t="s">
        <v>94</v>
      </c>
      <c r="C62" s="184"/>
      <c r="D62" s="186" t="s">
        <v>95</v>
      </c>
      <c r="E62" s="184"/>
    </row>
  </sheetData>
  <mergeCells count="3">
    <mergeCell ref="A1:E1"/>
    <mergeCell ref="A2:E2"/>
    <mergeCell ref="A3:E3"/>
  </mergeCells>
  <printOptions/>
  <pageMargins left="1.2598425196850394" right="0.7874015748031497" top="0.9448818897637796" bottom="0.4724409448818898" header="7.716535433070867" footer="0.5118110236220472"/>
  <pageSetup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I39"/>
  <sheetViews>
    <sheetView tabSelected="1" zoomScale="50" zoomScaleNormal="50" workbookViewId="0" topLeftCell="A1">
      <selection activeCell="E30" sqref="E30"/>
    </sheetView>
  </sheetViews>
  <sheetFormatPr defaultColWidth="9.796875" defaultRowHeight="15"/>
  <cols>
    <col min="1" max="1" width="48.69921875" style="0" customWidth="1"/>
    <col min="2" max="2" width="18.296875" style="0" customWidth="1"/>
    <col min="3" max="3" width="27.09765625" style="0" customWidth="1"/>
    <col min="4" max="4" width="16.59765625" style="0" customWidth="1"/>
  </cols>
  <sheetData>
    <row r="3" spans="1:4" ht="20.25">
      <c r="A3" s="214" t="s">
        <v>105</v>
      </c>
      <c r="B3" s="214"/>
      <c r="C3" s="214"/>
      <c r="D3" s="214"/>
    </row>
    <row r="6" ht="21" thickBot="1">
      <c r="D6" s="187" t="s">
        <v>57</v>
      </c>
    </row>
    <row r="7" spans="1:4" s="8" customFormat="1" ht="22.5" customHeight="1" thickBot="1">
      <c r="A7" s="188" t="s">
        <v>96</v>
      </c>
      <c r="B7" s="188" t="s">
        <v>97</v>
      </c>
      <c r="C7" s="188" t="s">
        <v>98</v>
      </c>
      <c r="D7" s="188" t="s">
        <v>99</v>
      </c>
    </row>
    <row r="8" spans="1:4" ht="22.5" customHeight="1" thickBot="1">
      <c r="A8" s="189"/>
      <c r="B8" s="190"/>
      <c r="C8" s="190"/>
      <c r="D8" s="191"/>
    </row>
    <row r="9" spans="1:4" ht="22.5" customHeight="1" thickBot="1">
      <c r="A9" s="192" t="s">
        <v>65</v>
      </c>
      <c r="B9" s="193">
        <f>SUBTOTAL(9,B10:B14)</f>
        <v>7625</v>
      </c>
      <c r="C9" s="193">
        <f>SUBTOTAL(9,C10:C14)</f>
        <v>7143</v>
      </c>
      <c r="D9" s="229">
        <f>+C9/B9*100</f>
        <v>93.67868852459016</v>
      </c>
    </row>
    <row r="10" spans="1:4" s="8" customFormat="1" ht="22.5" customHeight="1">
      <c r="A10" s="195" t="s">
        <v>100</v>
      </c>
      <c r="B10" s="196"/>
      <c r="C10" s="196"/>
      <c r="D10" s="230"/>
    </row>
    <row r="11" spans="1:4" s="8" customFormat="1" ht="22.5" customHeight="1">
      <c r="A11" s="197" t="s">
        <v>28</v>
      </c>
      <c r="B11" s="198">
        <v>4510</v>
      </c>
      <c r="C11" s="198">
        <v>3979</v>
      </c>
      <c r="D11" s="231">
        <f>+C11/B11*100</f>
        <v>88.22616407982261</v>
      </c>
    </row>
    <row r="12" spans="1:4" s="8" customFormat="1" ht="22.5" customHeight="1">
      <c r="A12" s="199" t="s">
        <v>29</v>
      </c>
      <c r="B12" s="200">
        <v>1457</v>
      </c>
      <c r="C12" s="200">
        <v>1394</v>
      </c>
      <c r="D12" s="231">
        <f>+C12/B12*100</f>
        <v>95.67604667124228</v>
      </c>
    </row>
    <row r="13" spans="1:4" s="8" customFormat="1" ht="22.5" customHeight="1">
      <c r="A13" s="197" t="s">
        <v>43</v>
      </c>
      <c r="B13" s="201">
        <v>1654</v>
      </c>
      <c r="C13" s="201">
        <v>1764</v>
      </c>
      <c r="D13" s="231">
        <f>+C13/B13*100</f>
        <v>106.65054413542927</v>
      </c>
    </row>
    <row r="14" spans="1:4" s="8" customFormat="1" ht="22.5" customHeight="1">
      <c r="A14" s="202" t="s">
        <v>33</v>
      </c>
      <c r="B14" s="198">
        <v>4</v>
      </c>
      <c r="C14" s="198">
        <v>6</v>
      </c>
      <c r="D14" s="231">
        <f>+C14/B14*100</f>
        <v>150</v>
      </c>
    </row>
    <row r="15" spans="1:4" ht="22.5" customHeight="1" thickBot="1">
      <c r="A15" s="203"/>
      <c r="B15" s="204"/>
      <c r="C15" s="204"/>
      <c r="D15" s="232"/>
    </row>
    <row r="16" spans="1:4" ht="22.5" customHeight="1" thickBot="1">
      <c r="A16" s="192" t="s">
        <v>101</v>
      </c>
      <c r="B16" s="193">
        <f>SUBTOTAL(9,B17:B19)</f>
        <v>7638</v>
      </c>
      <c r="C16" s="193">
        <f>SUBTOTAL(9,C17:C19)</f>
        <v>7034</v>
      </c>
      <c r="D16" s="229">
        <f>+C16/B16*100</f>
        <v>92.09217072532077</v>
      </c>
    </row>
    <row r="17" spans="1:4" s="8" customFormat="1" ht="22.5" customHeight="1">
      <c r="A17" s="195" t="s">
        <v>100</v>
      </c>
      <c r="B17" s="196"/>
      <c r="C17" s="196"/>
      <c r="D17" s="230"/>
    </row>
    <row r="18" spans="1:4" s="8" customFormat="1" ht="22.5" customHeight="1">
      <c r="A18" s="197" t="s">
        <v>26</v>
      </c>
      <c r="B18" s="198">
        <v>7623</v>
      </c>
      <c r="C18" s="198">
        <v>7026</v>
      </c>
      <c r="D18" s="231">
        <f>+C18/B18*100</f>
        <v>92.16843762298308</v>
      </c>
    </row>
    <row r="19" spans="1:4" s="8" customFormat="1" ht="22.5" customHeight="1">
      <c r="A19" s="205" t="s">
        <v>27</v>
      </c>
      <c r="B19" s="200">
        <v>15</v>
      </c>
      <c r="C19" s="200">
        <v>8</v>
      </c>
      <c r="D19" s="231">
        <f>+C19/B19*100</f>
        <v>53.333333333333336</v>
      </c>
    </row>
    <row r="20" spans="1:4" ht="22.5" customHeight="1" thickBot="1">
      <c r="A20" s="206"/>
      <c r="B20" s="207"/>
      <c r="C20" s="207"/>
      <c r="D20" s="233"/>
    </row>
    <row r="21" spans="1:4" ht="22.5" customHeight="1" thickBot="1">
      <c r="A21" s="192" t="s">
        <v>102</v>
      </c>
      <c r="B21" s="193">
        <f>+B16-B9</f>
        <v>13</v>
      </c>
      <c r="C21" s="193">
        <f>+C16-C9</f>
        <v>-109</v>
      </c>
      <c r="D21" s="229"/>
    </row>
    <row r="22" spans="1:4" ht="22.5" customHeight="1" thickBot="1">
      <c r="A22" s="208"/>
      <c r="B22" s="209"/>
      <c r="C22" s="209"/>
      <c r="D22" s="234"/>
    </row>
    <row r="23" spans="1:4" ht="22.5" customHeight="1" thickBot="1">
      <c r="A23" s="192" t="s">
        <v>103</v>
      </c>
      <c r="B23" s="193"/>
      <c r="C23" s="193">
        <v>12</v>
      </c>
      <c r="D23" s="235"/>
    </row>
    <row r="24" spans="1:4" ht="22.5" customHeight="1" thickBot="1">
      <c r="A24" s="208"/>
      <c r="B24" s="209"/>
      <c r="C24" s="209"/>
      <c r="D24" s="210"/>
    </row>
    <row r="25" spans="1:4" ht="22.5" customHeight="1" thickBot="1">
      <c r="A25" s="192" t="s">
        <v>104</v>
      </c>
      <c r="B25" s="193">
        <f>+B16-B9</f>
        <v>13</v>
      </c>
      <c r="C25" s="193">
        <f>+C16-C9-C23</f>
        <v>-121</v>
      </c>
      <c r="D25" s="194"/>
    </row>
    <row r="26" spans="1:4" ht="18">
      <c r="A26" s="211"/>
      <c r="B26" s="211"/>
      <c r="C26" s="212"/>
      <c r="D26" s="213"/>
    </row>
    <row r="27" spans="1:217" ht="21.75" customHeight="1">
      <c r="A27" s="2"/>
      <c r="B27" s="2"/>
      <c r="C27" s="4"/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3:4" ht="18">
      <c r="C28" s="6"/>
      <c r="D28" s="6"/>
    </row>
    <row r="29" spans="3:4" ht="18">
      <c r="C29" s="6"/>
      <c r="D29" s="6"/>
    </row>
    <row r="30" spans="3:4" ht="18">
      <c r="C30" s="6"/>
      <c r="D30" s="6"/>
    </row>
    <row r="31" spans="3:4" ht="18">
      <c r="C31" s="7"/>
      <c r="D31" s="7"/>
    </row>
    <row r="32" spans="3:4" ht="18">
      <c r="C32" s="7"/>
      <c r="D32" s="7"/>
    </row>
    <row r="33" spans="3:4" ht="18">
      <c r="C33" s="7"/>
      <c r="D33" s="7"/>
    </row>
    <row r="34" spans="3:4" ht="18">
      <c r="C34" s="7"/>
      <c r="D34" s="7"/>
    </row>
    <row r="35" spans="3:4" ht="18">
      <c r="C35" s="7"/>
      <c r="D35" s="7"/>
    </row>
    <row r="36" spans="3:4" ht="18">
      <c r="C36" s="7"/>
      <c r="D36" s="7"/>
    </row>
    <row r="37" spans="3:4" ht="18">
      <c r="C37" s="7"/>
      <c r="D37" s="7"/>
    </row>
    <row r="38" spans="3:4" ht="18">
      <c r="C38" s="7"/>
      <c r="D38" s="7"/>
    </row>
    <row r="39" spans="3:4" ht="18">
      <c r="C39" s="7"/>
      <c r="D39" s="7"/>
    </row>
  </sheetData>
  <printOptions horizontalCentered="1"/>
  <pageMargins left="0.3937007874015748" right="0.3937007874015748" top="1.1811023622047245" bottom="0.9055118110236221" header="0.6299212598425197" footer="0.5118110236220472"/>
  <pageSetup horizontalDpi="360" verticalDpi="360" orientation="portrait" paperSize="9" scale="70" r:id="rId1"/>
  <headerFooter alignWithMargins="0">
    <oddHeader>&amp;CPřipravil MMB, &amp;D&amp;RStránka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5:B28"/>
  <sheetViews>
    <sheetView defaultGridColor="0" zoomScale="87" zoomScaleNormal="87" colorId="22" workbookViewId="0" topLeftCell="A4">
      <selection activeCell="B17" sqref="B17"/>
    </sheetView>
  </sheetViews>
  <sheetFormatPr defaultColWidth="12.69921875" defaultRowHeight="15"/>
  <cols>
    <col min="1" max="2" width="30.796875" style="0" customWidth="1"/>
  </cols>
  <sheetData>
    <row r="5" spans="1:2" ht="24.75" customHeight="1">
      <c r="A5" s="215" t="s">
        <v>106</v>
      </c>
      <c r="B5" s="216"/>
    </row>
    <row r="6" spans="1:2" ht="24.75" customHeight="1">
      <c r="A6" s="214"/>
      <c r="B6" s="216"/>
    </row>
    <row r="7" spans="1:2" ht="15">
      <c r="A7" s="216"/>
      <c r="B7" s="216"/>
    </row>
    <row r="8" spans="1:2" ht="24.75" customHeight="1">
      <c r="A8" s="217" t="s">
        <v>107</v>
      </c>
      <c r="B8" s="218"/>
    </row>
    <row r="9" spans="1:2" ht="24.75" customHeight="1">
      <c r="A9" s="217" t="s">
        <v>108</v>
      </c>
      <c r="B9" s="218"/>
    </row>
    <row r="10" spans="1:2" ht="24.75" customHeight="1">
      <c r="A10" s="219"/>
      <c r="B10" s="218"/>
    </row>
    <row r="12" ht="15.75" thickBot="1"/>
    <row r="13" spans="1:2" ht="24.75" customHeight="1" thickBot="1" thickTop="1">
      <c r="A13" s="220" t="s">
        <v>109</v>
      </c>
      <c r="B13" s="221" t="s">
        <v>110</v>
      </c>
    </row>
    <row r="14" spans="1:2" ht="24.75" customHeight="1" thickTop="1">
      <c r="A14" s="222" t="s">
        <v>10</v>
      </c>
      <c r="B14" s="223">
        <f>5902+8563+46786+29922</f>
        <v>91173</v>
      </c>
    </row>
    <row r="15" spans="1:2" ht="24.75" customHeight="1">
      <c r="A15" s="224" t="s">
        <v>111</v>
      </c>
      <c r="B15" s="225">
        <f>8644+1332</f>
        <v>9976</v>
      </c>
    </row>
    <row r="16" spans="1:2" ht="24.75" customHeight="1">
      <c r="A16" s="224" t="s">
        <v>1</v>
      </c>
      <c r="B16" s="225">
        <f>3924+1790+2067+1906+2294+3262+2836</f>
        <v>18079</v>
      </c>
    </row>
    <row r="17" spans="1:2" ht="24.75" customHeight="1">
      <c r="A17" s="224" t="s">
        <v>2</v>
      </c>
      <c r="B17" s="225">
        <f>21856+38088</f>
        <v>59944</v>
      </c>
    </row>
    <row r="18" spans="1:2" ht="24.75" customHeight="1">
      <c r="A18" s="224" t="s">
        <v>112</v>
      </c>
      <c r="B18" s="225">
        <f>8357+10206</f>
        <v>18563</v>
      </c>
    </row>
    <row r="19" spans="1:2" ht="24.75" customHeight="1">
      <c r="A19" s="224" t="s">
        <v>12</v>
      </c>
      <c r="B19" s="225">
        <v>184</v>
      </c>
    </row>
    <row r="20" spans="1:2" ht="24.75" customHeight="1">
      <c r="A20" s="224" t="s">
        <v>4</v>
      </c>
      <c r="B20" s="225">
        <f>197044+14411+15876</f>
        <v>227331</v>
      </c>
    </row>
    <row r="21" spans="1:2" ht="24.75" customHeight="1">
      <c r="A21" s="224" t="s">
        <v>5</v>
      </c>
      <c r="B21" s="225">
        <f>23228+19306+441</f>
        <v>42975</v>
      </c>
    </row>
    <row r="22" spans="1:2" ht="24.75" customHeight="1">
      <c r="A22" s="224" t="s">
        <v>6</v>
      </c>
      <c r="B22" s="225">
        <v>33359</v>
      </c>
    </row>
    <row r="23" spans="1:2" ht="24.75" customHeight="1">
      <c r="A23" s="224" t="s">
        <v>113</v>
      </c>
      <c r="B23" s="225">
        <v>2389</v>
      </c>
    </row>
    <row r="24" spans="1:2" ht="24.75" customHeight="1">
      <c r="A24" s="224" t="s">
        <v>114</v>
      </c>
      <c r="B24" s="225">
        <f>4835+8094+7067+25340</f>
        <v>45336</v>
      </c>
    </row>
    <row r="25" spans="1:2" ht="24.75" customHeight="1">
      <c r="A25" s="224" t="s">
        <v>115</v>
      </c>
      <c r="B25" s="225">
        <v>19335</v>
      </c>
    </row>
    <row r="26" spans="1:2" ht="24.75" customHeight="1">
      <c r="A26" s="224" t="s">
        <v>116</v>
      </c>
      <c r="B26" s="225">
        <v>59044</v>
      </c>
    </row>
    <row r="27" spans="1:2" ht="24.75" customHeight="1" thickBot="1">
      <c r="A27" s="222" t="s">
        <v>21</v>
      </c>
      <c r="B27" s="223">
        <v>32747</v>
      </c>
    </row>
    <row r="28" spans="1:2" ht="24.75" customHeight="1" thickBot="1" thickTop="1">
      <c r="A28" s="226" t="s">
        <v>117</v>
      </c>
      <c r="B28" s="227">
        <f>SUM(B14:B27)</f>
        <v>660435</v>
      </c>
    </row>
    <row r="29" ht="15.75" thickTop="1"/>
  </sheetData>
  <printOptions horizontalCentered="1"/>
  <pageMargins left="0.7480314960629921" right="0.7086614173228347" top="0.5511811023622047" bottom="0.5511811023622047" header="0.5118110236220472" footer="0.5118110236220472"/>
  <pageSetup horizontalDpi="360" verticalDpi="36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MMB</cp:lastModifiedBy>
  <cp:lastPrinted>2002-04-19T06:54:08Z</cp:lastPrinted>
  <dcterms:created xsi:type="dcterms:W3CDTF">2000-02-11T10:20:41Z</dcterms:created>
  <dcterms:modified xsi:type="dcterms:W3CDTF">2002-05-02T09:10:23Z</dcterms:modified>
  <cp:category/>
  <cp:version/>
  <cp:contentType/>
  <cp:contentStatus/>
</cp:coreProperties>
</file>