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165" windowWidth="19320" windowHeight="6690" tabRatio="609" activeTab="0"/>
  </bookViews>
  <sheets>
    <sheet name="HV organizací_2009" sheetId="1" r:id="rId1"/>
  </sheets>
  <definedNames>
    <definedName name="_xlnm.Print_Area" localSheetId="0">'HV organizací_2009'!$A$1:$Q$138</definedName>
  </definedNames>
  <calcPr fullCalcOnLoad="1"/>
</workbook>
</file>

<file path=xl/sharedStrings.xml><?xml version="1.0" encoding="utf-8"?>
<sst xmlns="http://schemas.openxmlformats.org/spreadsheetml/2006/main" count="379" uniqueCount="98">
  <si>
    <t>Hospodářský výsledek</t>
  </si>
  <si>
    <t xml:space="preserve">Fond </t>
  </si>
  <si>
    <t>FKSP</t>
  </si>
  <si>
    <t>Rezervní</t>
  </si>
  <si>
    <t>Ostatní</t>
  </si>
  <si>
    <t xml:space="preserve">Organizace </t>
  </si>
  <si>
    <t>odměn</t>
  </si>
  <si>
    <t>fond</t>
  </si>
  <si>
    <t>použití HV</t>
  </si>
  <si>
    <t>Sdružení zdravotnických</t>
  </si>
  <si>
    <t>návrh přídělu</t>
  </si>
  <si>
    <t>celkem</t>
  </si>
  <si>
    <t>Centrum experimentálního</t>
  </si>
  <si>
    <t>Hvězdárna a planetárium</t>
  </si>
  <si>
    <t>Knihovna Jiřího Mahena</t>
  </si>
  <si>
    <t xml:space="preserve">Zoologická zahrada </t>
  </si>
  <si>
    <t>Nerozd. zisk (+)</t>
  </si>
  <si>
    <t>neuhraz. ztráta</t>
  </si>
  <si>
    <t>z min. let (-)</t>
  </si>
  <si>
    <t xml:space="preserve">Investiční </t>
  </si>
  <si>
    <t xml:space="preserve">fond </t>
  </si>
  <si>
    <t xml:space="preserve">rozpočtových </t>
  </si>
  <si>
    <t>prostředků</t>
  </si>
  <si>
    <t xml:space="preserve">Správce </t>
  </si>
  <si>
    <t>Fondy</t>
  </si>
  <si>
    <t>Pohledávky</t>
  </si>
  <si>
    <t>Závazky</t>
  </si>
  <si>
    <t>Výnosy</t>
  </si>
  <si>
    <t xml:space="preserve">Upravený </t>
  </si>
  <si>
    <t>finanční plán</t>
  </si>
  <si>
    <t>Skutečnost</t>
  </si>
  <si>
    <t>Náklady</t>
  </si>
  <si>
    <t xml:space="preserve">Odbor </t>
  </si>
  <si>
    <t>životního</t>
  </si>
  <si>
    <t>prostředí</t>
  </si>
  <si>
    <t>Odbor školství,</t>
  </si>
  <si>
    <t xml:space="preserve">mládeže a </t>
  </si>
  <si>
    <t>tělovýchovy</t>
  </si>
  <si>
    <t>Odbor kultury</t>
  </si>
  <si>
    <t xml:space="preserve">Lázně města Brna </t>
  </si>
  <si>
    <t xml:space="preserve">Správa hřbitovů  </t>
  </si>
  <si>
    <t xml:space="preserve">města Brna </t>
  </si>
  <si>
    <t>Veřejná zeleň města Brna</t>
  </si>
  <si>
    <t>Městské divadlo Brno</t>
  </si>
  <si>
    <t xml:space="preserve">divadla </t>
  </si>
  <si>
    <t>v Brně</t>
  </si>
  <si>
    <t xml:space="preserve">Muzeum města Brna </t>
  </si>
  <si>
    <t xml:space="preserve">Dům umění města Brna </t>
  </si>
  <si>
    <t xml:space="preserve">Nopova </t>
  </si>
  <si>
    <t xml:space="preserve">Kosmonautů </t>
  </si>
  <si>
    <t xml:space="preserve">Kociánka </t>
  </si>
  <si>
    <t xml:space="preserve">Věstonická </t>
  </si>
  <si>
    <t xml:space="preserve">Vychodilova </t>
  </si>
  <si>
    <t xml:space="preserve">Podpěrova </t>
  </si>
  <si>
    <t xml:space="preserve">Okružní </t>
  </si>
  <si>
    <t xml:space="preserve">Koniklecová </t>
  </si>
  <si>
    <t xml:space="preserve">Foltýnova </t>
  </si>
  <si>
    <t>Brněnské kulturní centrum</t>
  </si>
  <si>
    <t>Domov mládeže JUVENTUS</t>
  </si>
  <si>
    <t>Mateřská škola Brno, Štolcova</t>
  </si>
  <si>
    <t>Čejkovická</t>
  </si>
  <si>
    <t xml:space="preserve">Filharmonie Brno </t>
  </si>
  <si>
    <t>Národní divadlo Brno</t>
  </si>
  <si>
    <t>Domov pro seniory</t>
  </si>
  <si>
    <t>Základní údaje o hospodaření příspěvkových organizací, zřízených městem Brnem</t>
  </si>
  <si>
    <t>péče</t>
  </si>
  <si>
    <t>Holásecká</t>
  </si>
  <si>
    <t>Mikuláškovo náměstí</t>
  </si>
  <si>
    <t>zařízení II Brno</t>
  </si>
  <si>
    <t>Centrum dětských odborných</t>
  </si>
  <si>
    <t>zdravotnických služeb</t>
  </si>
  <si>
    <t>Nemocnice Milosrdných bratří</t>
  </si>
  <si>
    <t>Dětské centrum Brno</t>
  </si>
  <si>
    <t>Loutkové divadlo Radost</t>
  </si>
  <si>
    <t>Mikuláše Koperníka v Brně</t>
  </si>
  <si>
    <t>Brno, Stamicova</t>
  </si>
  <si>
    <t>Odbor sociální</t>
  </si>
  <si>
    <t>Odbor zdraví</t>
  </si>
  <si>
    <t>Mateřská škola internátní</t>
  </si>
  <si>
    <t>Brno, Veslařská</t>
  </si>
  <si>
    <t>Evropská základní škola</t>
  </si>
  <si>
    <t>a mateřská škola Brno,</t>
  </si>
  <si>
    <t>a Zařízení školního stravování</t>
  </si>
  <si>
    <t>Centrum sociálních služeb</t>
  </si>
  <si>
    <t>zhoršený (-)</t>
  </si>
  <si>
    <t>zlepšený (+)</t>
  </si>
  <si>
    <t>Úrazová nemocnice</t>
  </si>
  <si>
    <t>Fond odm.</t>
  </si>
  <si>
    <t>% HV</t>
  </si>
  <si>
    <t>CELKEM</t>
  </si>
  <si>
    <t>Hospodářský výsledek příspěvkových organizací za rok 2009 a návrh jeho rozdělení do fondů (v tis.Kč)</t>
  </si>
  <si>
    <t>k 31. 12. 2009</t>
  </si>
  <si>
    <t>Kontrola</t>
  </si>
  <si>
    <t>N-V</t>
  </si>
  <si>
    <t>HV</t>
  </si>
  <si>
    <t>stav k 31.12.2009</t>
  </si>
  <si>
    <t xml:space="preserve">Waldorfská základní škola </t>
  </si>
  <si>
    <t>a mateřská škola Brno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</si>
</sst>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#,##0_);\(#,##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</numFmts>
  <fonts count="16">
    <font>
      <sz val="12"/>
      <name val="Arial CE"/>
      <family val="0"/>
    </font>
    <font>
      <sz val="10"/>
      <name val="Arial CE"/>
      <family val="0"/>
    </font>
    <font>
      <sz val="10"/>
      <name val="Courie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u val="single"/>
      <sz val="7.2"/>
      <color indexed="12"/>
      <name val="Arial CE"/>
      <family val="0"/>
    </font>
    <font>
      <u val="single"/>
      <sz val="7.2"/>
      <color indexed="36"/>
      <name val="Arial CE"/>
      <family val="0"/>
    </font>
    <font>
      <sz val="12"/>
      <color indexed="5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E"/>
      <family val="0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8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3" fontId="5" fillId="0" borderId="3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8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3" fontId="5" fillId="0" borderId="6" xfId="0" applyNumberFormat="1" applyFont="1" applyFill="1" applyBorder="1" applyAlignment="1" applyProtection="1">
      <alignment/>
      <protection/>
    </xf>
    <xf numFmtId="0" fontId="8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3" fontId="5" fillId="0" borderId="9" xfId="0" applyNumberFormat="1" applyFont="1" applyFill="1" applyBorder="1" applyAlignment="1" applyProtection="1">
      <alignment/>
      <protection/>
    </xf>
    <xf numFmtId="0" fontId="8" fillId="0" borderId="10" xfId="0" applyFont="1" applyFill="1" applyBorder="1" applyAlignment="1">
      <alignment/>
    </xf>
    <xf numFmtId="3" fontId="5" fillId="0" borderId="0" xfId="0" applyNumberFormat="1" applyFont="1" applyFill="1" applyAlignment="1" applyProtection="1">
      <alignment horizontal="right"/>
      <protection/>
    </xf>
    <xf numFmtId="3" fontId="5" fillId="0" borderId="11" xfId="0" applyNumberFormat="1" applyFont="1" applyFill="1" applyBorder="1" applyAlignment="1" applyProtection="1">
      <alignment horizontal="right"/>
      <protection/>
    </xf>
    <xf numFmtId="3" fontId="5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2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 applyProtection="1">
      <alignment/>
      <protection/>
    </xf>
    <xf numFmtId="3" fontId="5" fillId="0" borderId="11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11" xfId="0" applyNumberFormat="1" applyFont="1" applyFill="1" applyBorder="1" applyAlignment="1" applyProtection="1">
      <alignment/>
      <protection/>
    </xf>
    <xf numFmtId="0" fontId="8" fillId="0" borderId="4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12" fillId="0" borderId="12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3" fontId="5" fillId="0" borderId="21" xfId="0" applyNumberFormat="1" applyFont="1" applyFill="1" applyBorder="1" applyAlignment="1" applyProtection="1">
      <alignment/>
      <protection/>
    </xf>
    <xf numFmtId="3" fontId="5" fillId="0" borderId="22" xfId="0" applyNumberFormat="1" applyFont="1" applyFill="1" applyBorder="1" applyAlignment="1" applyProtection="1">
      <alignment/>
      <protection/>
    </xf>
    <xf numFmtId="3" fontId="5" fillId="0" borderId="23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26" xfId="0" applyNumberFormat="1" applyFont="1" applyFill="1" applyBorder="1" applyAlignment="1" applyProtection="1">
      <alignment/>
      <protection/>
    </xf>
    <xf numFmtId="3" fontId="5" fillId="0" borderId="27" xfId="0" applyNumberFormat="1" applyFont="1" applyFill="1" applyBorder="1" applyAlignment="1" applyProtection="1">
      <alignment/>
      <protection/>
    </xf>
    <xf numFmtId="3" fontId="5" fillId="0" borderId="28" xfId="0" applyNumberFormat="1" applyFont="1" applyFill="1" applyBorder="1" applyAlignment="1" applyProtection="1">
      <alignment/>
      <protection/>
    </xf>
    <xf numFmtId="3" fontId="5" fillId="0" borderId="29" xfId="0" applyNumberFormat="1" applyFont="1" applyFill="1" applyBorder="1" applyAlignment="1" applyProtection="1">
      <alignment horizontal="right"/>
      <protection/>
    </xf>
    <xf numFmtId="3" fontId="5" fillId="0" borderId="26" xfId="0" applyNumberFormat="1" applyFont="1" applyFill="1" applyBorder="1" applyAlignment="1" applyProtection="1">
      <alignment horizontal="right"/>
      <protection/>
    </xf>
    <xf numFmtId="3" fontId="5" fillId="0" borderId="27" xfId="0" applyNumberFormat="1" applyFont="1" applyFill="1" applyBorder="1" applyAlignment="1" applyProtection="1">
      <alignment horizontal="right"/>
      <protection/>
    </xf>
    <xf numFmtId="3" fontId="5" fillId="0" borderId="29" xfId="0" applyNumberFormat="1" applyFont="1" applyFill="1" applyBorder="1" applyAlignment="1" applyProtection="1">
      <alignment/>
      <protection/>
    </xf>
    <xf numFmtId="3" fontId="5" fillId="0" borderId="15" xfId="0" applyNumberFormat="1" applyFont="1" applyFill="1" applyBorder="1" applyAlignment="1" applyProtection="1">
      <alignment/>
      <protection/>
    </xf>
    <xf numFmtId="3" fontId="5" fillId="0" borderId="16" xfId="0" applyNumberFormat="1" applyFont="1" applyFill="1" applyBorder="1" applyAlignment="1" applyProtection="1">
      <alignment/>
      <protection/>
    </xf>
    <xf numFmtId="3" fontId="5" fillId="0" borderId="17" xfId="0" applyNumberFormat="1" applyFont="1" applyFill="1" applyBorder="1" applyAlignment="1" applyProtection="1">
      <alignment/>
      <protection/>
    </xf>
    <xf numFmtId="3" fontId="5" fillId="0" borderId="30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3" fontId="5" fillId="0" borderId="31" xfId="0" applyNumberFormat="1" applyFont="1" applyFill="1" applyBorder="1" applyAlignment="1">
      <alignment horizontal="center"/>
    </xf>
    <xf numFmtId="3" fontId="5" fillId="0" borderId="32" xfId="0" applyNumberFormat="1" applyFont="1" applyFill="1" applyBorder="1" applyAlignment="1">
      <alignment/>
    </xf>
    <xf numFmtId="3" fontId="5" fillId="0" borderId="33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/>
    </xf>
    <xf numFmtId="3" fontId="5" fillId="0" borderId="13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center"/>
    </xf>
    <xf numFmtId="3" fontId="5" fillId="0" borderId="33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3" fontId="5" fillId="0" borderId="34" xfId="0" applyNumberFormat="1" applyFont="1" applyFill="1" applyBorder="1" applyAlignment="1">
      <alignment horizontal="center"/>
    </xf>
    <xf numFmtId="3" fontId="5" fillId="0" borderId="26" xfId="0" applyNumberFormat="1" applyFont="1" applyFill="1" applyBorder="1" applyAlignment="1">
      <alignment horizontal="center"/>
    </xf>
    <xf numFmtId="3" fontId="5" fillId="0" borderId="35" xfId="0" applyNumberFormat="1" applyFont="1" applyFill="1" applyBorder="1" applyAlignment="1">
      <alignment horizontal="center"/>
    </xf>
    <xf numFmtId="3" fontId="5" fillId="0" borderId="36" xfId="0" applyNumberFormat="1" applyFont="1" applyFill="1" applyBorder="1" applyAlignment="1">
      <alignment horizontal="center"/>
    </xf>
    <xf numFmtId="3" fontId="5" fillId="0" borderId="37" xfId="0" applyNumberFormat="1" applyFont="1" applyFill="1" applyBorder="1" applyAlignment="1">
      <alignment horizontal="center"/>
    </xf>
    <xf numFmtId="3" fontId="5" fillId="0" borderId="38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39" xfId="0" applyNumberFormat="1" applyFont="1" applyFill="1" applyBorder="1" applyAlignment="1">
      <alignment horizontal="center"/>
    </xf>
    <xf numFmtId="3" fontId="5" fillId="0" borderId="39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 horizontal="center"/>
    </xf>
    <xf numFmtId="3" fontId="5" fillId="0" borderId="4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3" fontId="5" fillId="0" borderId="41" xfId="0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5" fillId="0" borderId="42" xfId="0" applyNumberFormat="1" applyFont="1" applyFill="1" applyBorder="1" applyAlignment="1" applyProtection="1">
      <alignment/>
      <protection/>
    </xf>
    <xf numFmtId="3" fontId="5" fillId="0" borderId="2" xfId="0" applyNumberFormat="1" applyFont="1" applyFill="1" applyBorder="1" applyAlignment="1" applyProtection="1">
      <alignment/>
      <protection/>
    </xf>
    <xf numFmtId="3" fontId="5" fillId="0" borderId="43" xfId="0" applyNumberFormat="1" applyFont="1" applyFill="1" applyBorder="1" applyAlignment="1" applyProtection="1">
      <alignment/>
      <protection/>
    </xf>
    <xf numFmtId="3" fontId="5" fillId="0" borderId="31" xfId="0" applyNumberFormat="1" applyFont="1" applyFill="1" applyBorder="1" applyAlignment="1" applyProtection="1">
      <alignment/>
      <protection/>
    </xf>
    <xf numFmtId="3" fontId="5" fillId="0" borderId="13" xfId="0" applyNumberFormat="1" applyFont="1" applyFill="1" applyBorder="1" applyAlignment="1" applyProtection="1">
      <alignment/>
      <protection/>
    </xf>
    <xf numFmtId="3" fontId="5" fillId="0" borderId="26" xfId="0" applyNumberFormat="1" applyFont="1" applyFill="1" applyBorder="1" applyAlignment="1">
      <alignment/>
    </xf>
    <xf numFmtId="3" fontId="5" fillId="0" borderId="34" xfId="0" applyNumberFormat="1" applyFont="1" applyFill="1" applyBorder="1" applyAlignment="1" applyProtection="1">
      <alignment/>
      <protection/>
    </xf>
    <xf numFmtId="3" fontId="5" fillId="0" borderId="5" xfId="0" applyNumberFormat="1" applyFont="1" applyFill="1" applyBorder="1" applyAlignment="1" applyProtection="1">
      <alignment/>
      <protection/>
    </xf>
    <xf numFmtId="3" fontId="5" fillId="0" borderId="44" xfId="0" applyNumberFormat="1" applyFont="1" applyFill="1" applyBorder="1" applyAlignment="1" applyProtection="1">
      <alignment/>
      <protection/>
    </xf>
    <xf numFmtId="3" fontId="5" fillId="0" borderId="45" xfId="0" applyNumberFormat="1" applyFont="1" applyFill="1" applyBorder="1" applyAlignment="1" applyProtection="1">
      <alignment horizontal="right"/>
      <protection/>
    </xf>
    <xf numFmtId="3" fontId="5" fillId="0" borderId="39" xfId="0" applyNumberFormat="1" applyFont="1" applyFill="1" applyBorder="1" applyAlignment="1" applyProtection="1">
      <alignment/>
      <protection/>
    </xf>
    <xf numFmtId="169" fontId="5" fillId="0" borderId="0" xfId="0" applyNumberFormat="1" applyFont="1" applyFill="1" applyAlignment="1">
      <alignment/>
    </xf>
    <xf numFmtId="3" fontId="5" fillId="0" borderId="27" xfId="0" applyNumberFormat="1" applyFont="1" applyFill="1" applyBorder="1" applyAlignment="1">
      <alignment/>
    </xf>
    <xf numFmtId="3" fontId="5" fillId="0" borderId="41" xfId="0" applyNumberFormat="1" applyFont="1" applyFill="1" applyBorder="1" applyAlignment="1" applyProtection="1">
      <alignment/>
      <protection/>
    </xf>
    <xf numFmtId="3" fontId="5" fillId="0" borderId="8" xfId="0" applyNumberFormat="1" applyFont="1" applyFill="1" applyBorder="1" applyAlignment="1" applyProtection="1">
      <alignment/>
      <protection/>
    </xf>
    <xf numFmtId="3" fontId="5" fillId="0" borderId="46" xfId="0" applyNumberFormat="1" applyFont="1" applyFill="1" applyBorder="1" applyAlignment="1" applyProtection="1">
      <alignment/>
      <protection/>
    </xf>
    <xf numFmtId="3" fontId="5" fillId="0" borderId="47" xfId="0" applyNumberFormat="1" applyFont="1" applyFill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/>
      <protection/>
    </xf>
    <xf numFmtId="3" fontId="5" fillId="0" borderId="48" xfId="0" applyNumberFormat="1" applyFont="1" applyFill="1" applyBorder="1" applyAlignment="1" applyProtection="1">
      <alignment/>
      <protection/>
    </xf>
    <xf numFmtId="3" fontId="5" fillId="0" borderId="49" xfId="0" applyNumberFormat="1" applyFont="1" applyFill="1" applyBorder="1" applyAlignment="1" applyProtection="1">
      <alignment/>
      <protection/>
    </xf>
    <xf numFmtId="3" fontId="5" fillId="0" borderId="50" xfId="0" applyNumberFormat="1" applyFont="1" applyFill="1" applyBorder="1" applyAlignment="1" applyProtection="1">
      <alignment/>
      <protection/>
    </xf>
    <xf numFmtId="3" fontId="5" fillId="0" borderId="45" xfId="0" applyNumberFormat="1" applyFont="1" applyFill="1" applyBorder="1" applyAlignment="1" applyProtection="1">
      <alignment/>
      <protection/>
    </xf>
    <xf numFmtId="3" fontId="5" fillId="0" borderId="28" xfId="0" applyNumberFormat="1" applyFon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3" fontId="5" fillId="0" borderId="37" xfId="0" applyNumberFormat="1" applyFont="1" applyFill="1" applyBorder="1" applyAlignment="1" applyProtection="1">
      <alignment/>
      <protection/>
    </xf>
    <xf numFmtId="3" fontId="5" fillId="0" borderId="38" xfId="0" applyNumberFormat="1" applyFont="1" applyFill="1" applyBorder="1" applyAlignment="1" applyProtection="1">
      <alignment/>
      <protection/>
    </xf>
    <xf numFmtId="3" fontId="5" fillId="0" borderId="35" xfId="0" applyNumberFormat="1" applyFont="1" applyFill="1" applyBorder="1" applyAlignment="1" applyProtection="1">
      <alignment/>
      <protection/>
    </xf>
    <xf numFmtId="3" fontId="15" fillId="0" borderId="26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15" fillId="0" borderId="6" xfId="0" applyNumberFormat="1" applyFont="1" applyFill="1" applyBorder="1" applyAlignment="1" applyProtection="1">
      <alignment/>
      <protection/>
    </xf>
    <xf numFmtId="3" fontId="5" fillId="0" borderId="28" xfId="0" applyNumberFormat="1" applyFont="1" applyFill="1" applyBorder="1" applyAlignment="1">
      <alignment horizontal="left"/>
    </xf>
    <xf numFmtId="3" fontId="5" fillId="0" borderId="30" xfId="0" applyNumberFormat="1" applyFont="1" applyFill="1" applyBorder="1" applyAlignment="1">
      <alignment horizontal="left"/>
    </xf>
    <xf numFmtId="3" fontId="5" fillId="0" borderId="26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27" xfId="0" applyNumberFormat="1" applyFont="1" applyFill="1" applyBorder="1" applyAlignment="1">
      <alignment horizontal="left"/>
    </xf>
    <xf numFmtId="3" fontId="5" fillId="0" borderId="1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3" fontId="5" fillId="0" borderId="29" xfId="0" applyNumberFormat="1" applyFont="1" applyFill="1" applyBorder="1" applyAlignment="1">
      <alignment horizontal="left"/>
    </xf>
    <xf numFmtId="3" fontId="5" fillId="0" borderId="12" xfId="0" applyNumberFormat="1" applyFont="1" applyFill="1" applyBorder="1" applyAlignment="1">
      <alignment horizontal="left"/>
    </xf>
    <xf numFmtId="0" fontId="11" fillId="0" borderId="0" xfId="0" applyFont="1" applyFill="1" applyAlignment="1">
      <alignment/>
    </xf>
    <xf numFmtId="3" fontId="5" fillId="0" borderId="26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34" xfId="0" applyNumberFormat="1" applyFont="1" applyFill="1" applyBorder="1" applyAlignment="1" applyProtection="1">
      <alignment/>
      <protection/>
    </xf>
    <xf numFmtId="3" fontId="5" fillId="0" borderId="6" xfId="0" applyNumberFormat="1" applyFont="1" applyFill="1" applyBorder="1" applyAlignment="1" applyProtection="1">
      <alignment/>
      <protection/>
    </xf>
    <xf numFmtId="3" fontId="5" fillId="0" borderId="26" xfId="0" applyNumberFormat="1" applyFont="1" applyFill="1" applyBorder="1" applyAlignment="1" applyProtection="1">
      <alignment/>
      <protection/>
    </xf>
    <xf numFmtId="0" fontId="8" fillId="0" borderId="1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3" fontId="5" fillId="0" borderId="51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3" fontId="5" fillId="0" borderId="43" xfId="0" applyNumberFormat="1" applyFont="1" applyFill="1" applyBorder="1" applyAlignment="1">
      <alignment/>
    </xf>
    <xf numFmtId="3" fontId="13" fillId="0" borderId="22" xfId="0" applyNumberFormat="1" applyFont="1" applyFill="1" applyBorder="1" applyAlignment="1">
      <alignment/>
    </xf>
    <xf numFmtId="0" fontId="14" fillId="0" borderId="16" xfId="0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3" fontId="5" fillId="0" borderId="44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5" fillId="0" borderId="23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5" fillId="0" borderId="46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3" fontId="5" fillId="0" borderId="32" xfId="0" applyNumberFormat="1" applyFont="1" applyFill="1" applyBorder="1" applyAlignment="1">
      <alignment horizontal="center"/>
    </xf>
    <xf numFmtId="3" fontId="5" fillId="0" borderId="31" xfId="0" applyNumberFormat="1" applyFont="1" applyFill="1" applyBorder="1" applyAlignment="1">
      <alignment horizontal="center"/>
    </xf>
    <xf numFmtId="3" fontId="5" fillId="0" borderId="52" xfId="0" applyNumberFormat="1" applyFont="1" applyFill="1" applyBorder="1" applyAlignment="1">
      <alignment horizontal="center"/>
    </xf>
    <xf numFmtId="3" fontId="5" fillId="0" borderId="5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edefinován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241"/>
  <sheetViews>
    <sheetView showZeros="0" tabSelected="1" defaultGridColor="0" zoomScale="75" zoomScaleNormal="75" colorId="22" workbookViewId="0" topLeftCell="A106">
      <selection activeCell="L144" sqref="L144"/>
    </sheetView>
  </sheetViews>
  <sheetFormatPr defaultColWidth="9.796875" defaultRowHeight="15"/>
  <cols>
    <col min="1" max="1" width="27.3984375" style="4" customWidth="1"/>
    <col min="2" max="2" width="14.296875" style="4" customWidth="1"/>
    <col min="3" max="3" width="11.8984375" style="58" customWidth="1"/>
    <col min="4" max="4" width="12" style="58" customWidth="1"/>
    <col min="5" max="6" width="11.8984375" style="58" customWidth="1"/>
    <col min="7" max="7" width="10.59765625" style="58" customWidth="1"/>
    <col min="8" max="8" width="10.8984375" style="58" customWidth="1"/>
    <col min="9" max="9" width="14" style="58" hidden="1" customWidth="1"/>
    <col min="10" max="10" width="15.796875" style="4" customWidth="1"/>
    <col min="11" max="11" width="7.796875" style="58" customWidth="1"/>
    <col min="12" max="12" width="7.3984375" style="58" customWidth="1"/>
    <col min="13" max="13" width="9.8984375" style="58" customWidth="1"/>
    <col min="14" max="14" width="9" style="58" customWidth="1"/>
    <col min="15" max="15" width="10.19921875" style="58" customWidth="1"/>
    <col min="16" max="16" width="12.19921875" style="58" customWidth="1"/>
    <col min="17" max="17" width="12" style="58" customWidth="1"/>
    <col min="18" max="16384" width="9.796875" style="4" customWidth="1"/>
  </cols>
  <sheetData>
    <row r="1" spans="1:17" ht="23.25">
      <c r="A1" s="162" t="s">
        <v>64</v>
      </c>
      <c r="B1" s="162"/>
      <c r="C1" s="162"/>
      <c r="D1" s="162"/>
      <c r="E1" s="162"/>
      <c r="F1" s="162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</row>
    <row r="2" spans="1:17" ht="20.25">
      <c r="A2" s="156" t="s">
        <v>90</v>
      </c>
      <c r="B2" s="156"/>
      <c r="C2" s="156"/>
      <c r="D2" s="156"/>
      <c r="E2" s="156"/>
      <c r="F2" s="156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</row>
    <row r="3" spans="1:17" ht="20.25">
      <c r="A3" s="56"/>
      <c r="B3" s="56"/>
      <c r="C3" s="56"/>
      <c r="D3" s="56"/>
      <c r="E3" s="56"/>
      <c r="F3" s="56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20:21" ht="16.5" thickBot="1">
      <c r="T4" s="155" t="s">
        <v>92</v>
      </c>
      <c r="U4" s="155"/>
    </row>
    <row r="5" spans="1:21" ht="13.5" customHeight="1">
      <c r="A5" s="60"/>
      <c r="B5" s="61" t="s">
        <v>23</v>
      </c>
      <c r="C5" s="158" t="s">
        <v>27</v>
      </c>
      <c r="D5" s="159"/>
      <c r="E5" s="160" t="s">
        <v>31</v>
      </c>
      <c r="F5" s="161"/>
      <c r="G5" s="63" t="s">
        <v>0</v>
      </c>
      <c r="H5" s="64"/>
      <c r="I5" s="65" t="s">
        <v>16</v>
      </c>
      <c r="J5" s="66"/>
      <c r="K5" s="67" t="s">
        <v>1</v>
      </c>
      <c r="L5" s="67" t="s">
        <v>2</v>
      </c>
      <c r="M5" s="67" t="s">
        <v>19</v>
      </c>
      <c r="N5" s="68" t="s">
        <v>3</v>
      </c>
      <c r="O5" s="65" t="s">
        <v>4</v>
      </c>
      <c r="P5" s="62" t="s">
        <v>25</v>
      </c>
      <c r="Q5" s="69" t="s">
        <v>26</v>
      </c>
      <c r="R5" s="59" t="s">
        <v>87</v>
      </c>
      <c r="T5" s="4" t="s">
        <v>93</v>
      </c>
      <c r="U5" s="4" t="s">
        <v>94</v>
      </c>
    </row>
    <row r="6" spans="1:18" ht="16.5" customHeight="1">
      <c r="A6" s="70" t="s">
        <v>5</v>
      </c>
      <c r="B6" s="41" t="s">
        <v>21</v>
      </c>
      <c r="C6" s="71" t="s">
        <v>28</v>
      </c>
      <c r="D6" s="72" t="s">
        <v>30</v>
      </c>
      <c r="E6" s="73" t="s">
        <v>28</v>
      </c>
      <c r="F6" s="74" t="s">
        <v>30</v>
      </c>
      <c r="G6" s="75" t="s">
        <v>84</v>
      </c>
      <c r="H6" s="76" t="s">
        <v>85</v>
      </c>
      <c r="I6" s="72" t="s">
        <v>17</v>
      </c>
      <c r="J6" s="77" t="s">
        <v>24</v>
      </c>
      <c r="K6" s="78" t="s">
        <v>6</v>
      </c>
      <c r="L6" s="79"/>
      <c r="M6" s="78" t="s">
        <v>20</v>
      </c>
      <c r="N6" s="80" t="s">
        <v>7</v>
      </c>
      <c r="O6" s="72" t="s">
        <v>8</v>
      </c>
      <c r="P6" s="73" t="s">
        <v>91</v>
      </c>
      <c r="Q6" s="81" t="s">
        <v>91</v>
      </c>
      <c r="R6" s="59" t="s">
        <v>88</v>
      </c>
    </row>
    <row r="7" spans="1:17" ht="16.5" thickBot="1">
      <c r="A7" s="27"/>
      <c r="B7" s="82" t="s">
        <v>22</v>
      </c>
      <c r="C7" s="83" t="s">
        <v>29</v>
      </c>
      <c r="D7" s="84" t="s">
        <v>91</v>
      </c>
      <c r="E7" s="85" t="s">
        <v>29</v>
      </c>
      <c r="F7" s="86" t="s">
        <v>91</v>
      </c>
      <c r="G7" s="83"/>
      <c r="H7" s="87"/>
      <c r="I7" s="84" t="s">
        <v>18</v>
      </c>
      <c r="J7" s="88"/>
      <c r="K7" s="85"/>
      <c r="L7" s="20"/>
      <c r="M7" s="85"/>
      <c r="N7" s="87"/>
      <c r="O7" s="84"/>
      <c r="P7" s="20"/>
      <c r="Q7" s="89"/>
    </row>
    <row r="8" spans="1:17" ht="15.75">
      <c r="A8" s="1" t="s">
        <v>40</v>
      </c>
      <c r="B8" s="32" t="s">
        <v>32</v>
      </c>
      <c r="C8" s="90"/>
      <c r="D8" s="90"/>
      <c r="E8" s="90"/>
      <c r="F8" s="14"/>
      <c r="G8" s="91"/>
      <c r="H8" s="3"/>
      <c r="I8" s="16"/>
      <c r="J8" s="2" t="s">
        <v>95</v>
      </c>
      <c r="K8" s="92">
        <v>416</v>
      </c>
      <c r="L8" s="92">
        <v>71</v>
      </c>
      <c r="M8" s="92">
        <v>1655</v>
      </c>
      <c r="N8" s="93">
        <v>125</v>
      </c>
      <c r="O8" s="94">
        <v>0</v>
      </c>
      <c r="P8" s="95"/>
      <c r="Q8" s="3"/>
    </row>
    <row r="9" spans="1:22" ht="15.75">
      <c r="A9" s="5" t="s">
        <v>41</v>
      </c>
      <c r="B9" s="26" t="s">
        <v>33</v>
      </c>
      <c r="C9" s="96">
        <v>36978</v>
      </c>
      <c r="D9" s="96">
        <v>36124</v>
      </c>
      <c r="E9" s="96">
        <v>36978</v>
      </c>
      <c r="F9" s="17">
        <v>35843</v>
      </c>
      <c r="G9" s="97"/>
      <c r="H9" s="7">
        <v>281</v>
      </c>
      <c r="I9" s="25"/>
      <c r="J9" s="6" t="s">
        <v>10</v>
      </c>
      <c r="K9" s="98">
        <v>225</v>
      </c>
      <c r="L9" s="98">
        <v>0</v>
      </c>
      <c r="M9" s="98">
        <v>0</v>
      </c>
      <c r="N9" s="99">
        <v>56</v>
      </c>
      <c r="O9" s="100">
        <v>0</v>
      </c>
      <c r="P9" s="101">
        <v>1082</v>
      </c>
      <c r="Q9" s="7">
        <v>3239</v>
      </c>
      <c r="R9" s="102">
        <f>K9/H9*100</f>
        <v>80.0711743772242</v>
      </c>
      <c r="T9" s="58">
        <f>D9-F9</f>
        <v>281</v>
      </c>
      <c r="U9" s="58">
        <f>H9</f>
        <v>281</v>
      </c>
      <c r="V9" s="58">
        <f>N9+K9</f>
        <v>281</v>
      </c>
    </row>
    <row r="10" spans="1:18" ht="16.5" thickBot="1">
      <c r="A10" s="8"/>
      <c r="B10" s="27" t="s">
        <v>34</v>
      </c>
      <c r="C10" s="103"/>
      <c r="D10" s="103"/>
      <c r="E10" s="103"/>
      <c r="F10" s="19"/>
      <c r="G10" s="104"/>
      <c r="H10" s="10"/>
      <c r="I10" s="21"/>
      <c r="J10" s="9" t="s">
        <v>11</v>
      </c>
      <c r="K10" s="105">
        <f>SUM(K8:K9)</f>
        <v>641</v>
      </c>
      <c r="L10" s="105">
        <f>SUM(L8:L9)</f>
        <v>71</v>
      </c>
      <c r="M10" s="105">
        <f>SUM(M8:M9)</f>
        <v>1655</v>
      </c>
      <c r="N10" s="106">
        <f>SUM(N8:N9)</f>
        <v>181</v>
      </c>
      <c r="O10" s="107">
        <f>SUM(O8:O9)</f>
        <v>0</v>
      </c>
      <c r="P10" s="108"/>
      <c r="Q10" s="10"/>
      <c r="R10" s="58"/>
    </row>
    <row r="11" spans="1:18" ht="15.75">
      <c r="A11" s="5" t="s">
        <v>15</v>
      </c>
      <c r="B11" s="26" t="s">
        <v>32</v>
      </c>
      <c r="C11" s="96"/>
      <c r="D11" s="96"/>
      <c r="E11" s="96"/>
      <c r="F11" s="17"/>
      <c r="G11" s="97"/>
      <c r="H11" s="7"/>
      <c r="I11" s="45"/>
      <c r="J11" s="2" t="s">
        <v>95</v>
      </c>
      <c r="K11" s="109">
        <v>437</v>
      </c>
      <c r="L11" s="109">
        <v>911</v>
      </c>
      <c r="M11" s="109">
        <v>3861</v>
      </c>
      <c r="N11" s="110">
        <v>2189</v>
      </c>
      <c r="O11" s="111"/>
      <c r="P11" s="101"/>
      <c r="Q11" s="7"/>
      <c r="R11" s="58"/>
    </row>
    <row r="12" spans="1:22" ht="15.75">
      <c r="A12" s="5" t="s">
        <v>41</v>
      </c>
      <c r="B12" s="26" t="s">
        <v>33</v>
      </c>
      <c r="C12" s="96">
        <v>73054</v>
      </c>
      <c r="D12" s="96">
        <v>72774</v>
      </c>
      <c r="E12" s="96">
        <v>73054</v>
      </c>
      <c r="F12" s="17">
        <v>72707</v>
      </c>
      <c r="G12" s="97"/>
      <c r="H12" s="7">
        <v>67</v>
      </c>
      <c r="I12" s="45"/>
      <c r="J12" s="6" t="s">
        <v>10</v>
      </c>
      <c r="K12" s="98">
        <v>0</v>
      </c>
      <c r="L12" s="98">
        <v>0</v>
      </c>
      <c r="M12" s="98"/>
      <c r="N12" s="99">
        <v>67</v>
      </c>
      <c r="O12" s="112"/>
      <c r="P12" s="101">
        <v>952</v>
      </c>
      <c r="Q12" s="7">
        <v>4737</v>
      </c>
      <c r="R12" s="102">
        <f>K12/H12*100</f>
        <v>0</v>
      </c>
      <c r="T12" s="58">
        <f>D12-F12</f>
        <v>67</v>
      </c>
      <c r="U12" s="58">
        <f>H12</f>
        <v>67</v>
      </c>
      <c r="V12" s="58">
        <f>N12+K12</f>
        <v>67</v>
      </c>
    </row>
    <row r="13" spans="1:18" ht="16.5" thickBot="1">
      <c r="A13" s="8"/>
      <c r="B13" s="27" t="s">
        <v>34</v>
      </c>
      <c r="C13" s="103"/>
      <c r="D13" s="103"/>
      <c r="E13" s="103"/>
      <c r="F13" s="19"/>
      <c r="G13" s="104"/>
      <c r="H13" s="10"/>
      <c r="I13" s="46"/>
      <c r="J13" s="9" t="s">
        <v>11</v>
      </c>
      <c r="K13" s="105">
        <f>SUM(K11:K12)</f>
        <v>437</v>
      </c>
      <c r="L13" s="105">
        <f>SUM(L11:L12)</f>
        <v>911</v>
      </c>
      <c r="M13" s="105">
        <f>SUM(M11:M12)</f>
        <v>3861</v>
      </c>
      <c r="N13" s="106">
        <f>SUM(N11:N12)</f>
        <v>2256</v>
      </c>
      <c r="O13" s="107">
        <f>SUM(O11:O12)</f>
        <v>0</v>
      </c>
      <c r="P13" s="108"/>
      <c r="Q13" s="10"/>
      <c r="R13" s="58"/>
    </row>
    <row r="14" spans="1:18" ht="15.75">
      <c r="A14" s="11"/>
      <c r="B14" s="26" t="s">
        <v>32</v>
      </c>
      <c r="C14" s="113"/>
      <c r="D14" s="113"/>
      <c r="E14" s="113"/>
      <c r="F14" s="114"/>
      <c r="G14" s="115"/>
      <c r="H14" s="116"/>
      <c r="I14" s="47"/>
      <c r="J14" s="2" t="s">
        <v>95</v>
      </c>
      <c r="K14" s="98">
        <v>140</v>
      </c>
      <c r="L14" s="98">
        <v>117</v>
      </c>
      <c r="M14" s="98">
        <v>8037</v>
      </c>
      <c r="N14" s="99">
        <v>266</v>
      </c>
      <c r="O14" s="112"/>
      <c r="P14" s="117"/>
      <c r="Q14" s="116"/>
      <c r="R14" s="58"/>
    </row>
    <row r="15" spans="1:22" ht="15.75">
      <c r="A15" s="5" t="s">
        <v>42</v>
      </c>
      <c r="B15" s="26" t="s">
        <v>33</v>
      </c>
      <c r="C15" s="96">
        <v>40998</v>
      </c>
      <c r="D15" s="96">
        <v>41232</v>
      </c>
      <c r="E15" s="96">
        <v>40998</v>
      </c>
      <c r="F15" s="17">
        <v>40790</v>
      </c>
      <c r="G15" s="97"/>
      <c r="H15" s="7">
        <v>442</v>
      </c>
      <c r="I15" s="45"/>
      <c r="J15" s="6" t="s">
        <v>10</v>
      </c>
      <c r="K15" s="98">
        <v>353</v>
      </c>
      <c r="L15" s="98">
        <v>0</v>
      </c>
      <c r="M15" s="98">
        <v>0</v>
      </c>
      <c r="N15" s="99">
        <v>89</v>
      </c>
      <c r="O15" s="112"/>
      <c r="P15" s="101">
        <v>896</v>
      </c>
      <c r="Q15" s="7">
        <v>1928</v>
      </c>
      <c r="R15" s="102">
        <f>K15/H15*100</f>
        <v>79.86425339366517</v>
      </c>
      <c r="T15" s="58">
        <f>D15-F15</f>
        <v>442</v>
      </c>
      <c r="U15" s="58">
        <f>H15</f>
        <v>442</v>
      </c>
      <c r="V15" s="58">
        <f>N15+K15</f>
        <v>442</v>
      </c>
    </row>
    <row r="16" spans="1:18" ht="16.5" thickBot="1">
      <c r="A16" s="8"/>
      <c r="B16" s="27" t="s">
        <v>34</v>
      </c>
      <c r="C16" s="103"/>
      <c r="D16" s="103"/>
      <c r="E16" s="103"/>
      <c r="F16" s="19"/>
      <c r="G16" s="104"/>
      <c r="H16" s="10"/>
      <c r="I16" s="46"/>
      <c r="J16" s="9" t="s">
        <v>11</v>
      </c>
      <c r="K16" s="105">
        <f>SUM(K14:K15)</f>
        <v>493</v>
      </c>
      <c r="L16" s="105">
        <f>SUM(L14:L15)</f>
        <v>117</v>
      </c>
      <c r="M16" s="105">
        <f>SUM(M14:M15)</f>
        <v>8037</v>
      </c>
      <c r="N16" s="106">
        <f>SUM(N14:N15)</f>
        <v>355</v>
      </c>
      <c r="O16" s="107">
        <f>SUM(O14:O15)</f>
        <v>0</v>
      </c>
      <c r="P16" s="108"/>
      <c r="Q16" s="10"/>
      <c r="R16" s="58"/>
    </row>
    <row r="17" spans="1:18" ht="15.75">
      <c r="A17" s="1" t="s">
        <v>9</v>
      </c>
      <c r="B17" s="28"/>
      <c r="C17" s="90"/>
      <c r="D17" s="90"/>
      <c r="E17" s="90"/>
      <c r="F17" s="14"/>
      <c r="G17" s="91"/>
      <c r="H17" s="3"/>
      <c r="I17" s="48"/>
      <c r="J17" s="2" t="s">
        <v>95</v>
      </c>
      <c r="K17" s="92">
        <v>1001</v>
      </c>
      <c r="L17" s="92">
        <v>574</v>
      </c>
      <c r="M17" s="92">
        <v>2290</v>
      </c>
      <c r="N17" s="93">
        <v>2241</v>
      </c>
      <c r="O17" s="94"/>
      <c r="P17" s="95"/>
      <c r="Q17" s="3"/>
      <c r="R17" s="58"/>
    </row>
    <row r="18" spans="1:22" ht="15.75">
      <c r="A18" s="5" t="s">
        <v>68</v>
      </c>
      <c r="B18" s="26" t="s">
        <v>77</v>
      </c>
      <c r="C18" s="96">
        <v>81904</v>
      </c>
      <c r="D18" s="96">
        <v>81389</v>
      </c>
      <c r="E18" s="96">
        <v>81904</v>
      </c>
      <c r="F18" s="17">
        <v>80885</v>
      </c>
      <c r="G18" s="97"/>
      <c r="H18" s="7">
        <v>504</v>
      </c>
      <c r="I18" s="45"/>
      <c r="J18" s="6" t="s">
        <v>10</v>
      </c>
      <c r="K18" s="98"/>
      <c r="L18" s="98"/>
      <c r="M18" s="98"/>
      <c r="N18" s="99">
        <v>504</v>
      </c>
      <c r="O18" s="112"/>
      <c r="P18" s="101">
        <v>10818</v>
      </c>
      <c r="Q18" s="7">
        <v>7576</v>
      </c>
      <c r="R18" s="102">
        <f>K18/H18*100</f>
        <v>0</v>
      </c>
      <c r="T18" s="58">
        <f>D18-F18</f>
        <v>504</v>
      </c>
      <c r="U18" s="58">
        <f>H18</f>
        <v>504</v>
      </c>
      <c r="V18" s="58">
        <f>N18+K18</f>
        <v>504</v>
      </c>
    </row>
    <row r="19" spans="1:18" ht="16.5" thickBot="1">
      <c r="A19" s="8"/>
      <c r="B19" s="27"/>
      <c r="C19" s="103"/>
      <c r="D19" s="103"/>
      <c r="E19" s="103"/>
      <c r="F19" s="19"/>
      <c r="G19" s="104"/>
      <c r="H19" s="10"/>
      <c r="I19" s="46"/>
      <c r="J19" s="9" t="s">
        <v>11</v>
      </c>
      <c r="K19" s="105">
        <f>SUM(K17:K18)</f>
        <v>1001</v>
      </c>
      <c r="L19" s="105">
        <f>SUM(L17:L18)</f>
        <v>574</v>
      </c>
      <c r="M19" s="105">
        <f>SUM(M17:M18)</f>
        <v>2290</v>
      </c>
      <c r="N19" s="106">
        <f>SUM(N17:N18)</f>
        <v>2745</v>
      </c>
      <c r="O19" s="107">
        <f>SUM(O17:O18)</f>
        <v>0</v>
      </c>
      <c r="P19" s="108"/>
      <c r="Q19" s="10"/>
      <c r="R19" s="58"/>
    </row>
    <row r="20" spans="1:18" ht="15.75">
      <c r="A20" s="11" t="s">
        <v>69</v>
      </c>
      <c r="B20" s="28"/>
      <c r="C20" s="113"/>
      <c r="D20" s="113"/>
      <c r="E20" s="113"/>
      <c r="F20" s="114"/>
      <c r="G20" s="115"/>
      <c r="H20" s="116"/>
      <c r="I20" s="49"/>
      <c r="J20" s="2" t="s">
        <v>95</v>
      </c>
      <c r="K20" s="98">
        <v>2</v>
      </c>
      <c r="L20" s="98">
        <v>389</v>
      </c>
      <c r="M20" s="98">
        <v>12248</v>
      </c>
      <c r="N20" s="99">
        <v>2905</v>
      </c>
      <c r="O20" s="112"/>
      <c r="P20" s="117"/>
      <c r="Q20" s="116"/>
      <c r="R20" s="58"/>
    </row>
    <row r="21" spans="1:22" ht="15.75">
      <c r="A21" s="5" t="s">
        <v>70</v>
      </c>
      <c r="B21" s="26" t="s">
        <v>77</v>
      </c>
      <c r="C21" s="96">
        <v>105382</v>
      </c>
      <c r="D21" s="96">
        <v>106199</v>
      </c>
      <c r="E21" s="96">
        <v>105382</v>
      </c>
      <c r="F21" s="17">
        <v>104447</v>
      </c>
      <c r="G21" s="97"/>
      <c r="H21" s="7">
        <v>1752</v>
      </c>
      <c r="I21" s="45"/>
      <c r="J21" s="6" t="s">
        <v>10</v>
      </c>
      <c r="K21" s="98"/>
      <c r="L21" s="98"/>
      <c r="M21" s="98"/>
      <c r="N21" s="99">
        <v>1752</v>
      </c>
      <c r="O21" s="112"/>
      <c r="P21" s="101">
        <v>6727</v>
      </c>
      <c r="Q21" s="7">
        <v>9382</v>
      </c>
      <c r="R21" s="102">
        <f>K21/H21*100</f>
        <v>0</v>
      </c>
      <c r="T21" s="58">
        <f>D21-F21</f>
        <v>1752</v>
      </c>
      <c r="U21" s="58">
        <f>H21</f>
        <v>1752</v>
      </c>
      <c r="V21" s="58">
        <f>N21+K21</f>
        <v>1752</v>
      </c>
    </row>
    <row r="22" spans="1:18" ht="16.5" thickBot="1">
      <c r="A22" s="8"/>
      <c r="B22" s="27"/>
      <c r="C22" s="103"/>
      <c r="D22" s="103"/>
      <c r="E22" s="103"/>
      <c r="F22" s="19"/>
      <c r="G22" s="104"/>
      <c r="H22" s="10"/>
      <c r="I22" s="50"/>
      <c r="J22" s="9" t="s">
        <v>11</v>
      </c>
      <c r="K22" s="105">
        <f>SUM(K20:K21)</f>
        <v>2</v>
      </c>
      <c r="L22" s="105">
        <f>SUM(L20:L21)</f>
        <v>389</v>
      </c>
      <c r="M22" s="105">
        <f>SUM(M20:M21)</f>
        <v>12248</v>
      </c>
      <c r="N22" s="106">
        <f>SUM(N20:N21)</f>
        <v>4657</v>
      </c>
      <c r="O22" s="107">
        <f>SUM(O20:O21)</f>
        <v>0</v>
      </c>
      <c r="P22" s="108"/>
      <c r="Q22" s="10"/>
      <c r="R22" s="58"/>
    </row>
    <row r="23" spans="1:18" ht="15.75">
      <c r="A23" s="11"/>
      <c r="B23" s="28"/>
      <c r="C23" s="113"/>
      <c r="D23" s="113"/>
      <c r="E23" s="113"/>
      <c r="F23" s="114"/>
      <c r="G23" s="115"/>
      <c r="H23" s="3"/>
      <c r="I23" s="12"/>
      <c r="J23" s="2" t="s">
        <v>95</v>
      </c>
      <c r="K23" s="98">
        <v>2</v>
      </c>
      <c r="L23" s="98">
        <v>1695</v>
      </c>
      <c r="M23" s="98">
        <v>5612</v>
      </c>
      <c r="N23" s="99">
        <v>1560</v>
      </c>
      <c r="O23" s="112"/>
      <c r="P23" s="117"/>
      <c r="Q23" s="116"/>
      <c r="R23" s="58"/>
    </row>
    <row r="24" spans="1:22" ht="15.75">
      <c r="A24" s="5" t="s">
        <v>71</v>
      </c>
      <c r="B24" s="26" t="s">
        <v>77</v>
      </c>
      <c r="C24" s="96">
        <v>459900</v>
      </c>
      <c r="D24" s="96">
        <v>459976</v>
      </c>
      <c r="E24" s="96">
        <v>459900</v>
      </c>
      <c r="F24" s="17">
        <v>459952</v>
      </c>
      <c r="G24" s="97"/>
      <c r="H24" s="7">
        <v>24</v>
      </c>
      <c r="I24" s="12"/>
      <c r="J24" s="6" t="s">
        <v>10</v>
      </c>
      <c r="K24" s="98"/>
      <c r="L24" s="98"/>
      <c r="M24" s="98"/>
      <c r="N24" s="99">
        <v>24</v>
      </c>
      <c r="O24" s="112"/>
      <c r="P24" s="101">
        <v>31367</v>
      </c>
      <c r="Q24" s="7">
        <v>57262</v>
      </c>
      <c r="R24" s="102">
        <f>K24/H24*100</f>
        <v>0</v>
      </c>
      <c r="T24" s="58">
        <f>D24-F24</f>
        <v>24</v>
      </c>
      <c r="U24" s="58">
        <f>H24</f>
        <v>24</v>
      </c>
      <c r="V24" s="58">
        <f>N24+K24</f>
        <v>24</v>
      </c>
    </row>
    <row r="25" spans="1:18" ht="16.5" thickBot="1">
      <c r="A25" s="8"/>
      <c r="B25" s="27"/>
      <c r="C25" s="103"/>
      <c r="D25" s="103"/>
      <c r="E25" s="103"/>
      <c r="F25" s="19"/>
      <c r="G25" s="104"/>
      <c r="H25" s="10"/>
      <c r="I25" s="13"/>
      <c r="J25" s="9" t="s">
        <v>11</v>
      </c>
      <c r="K25" s="105">
        <f>SUM(K23:K24)</f>
        <v>2</v>
      </c>
      <c r="L25" s="105">
        <f>SUM(L23:L24)</f>
        <v>1695</v>
      </c>
      <c r="M25" s="105">
        <f>SUM(M23:M24)</f>
        <v>5612</v>
      </c>
      <c r="N25" s="106">
        <f>SUM(N23:N24)</f>
        <v>1584</v>
      </c>
      <c r="O25" s="107">
        <f>SUM(O23:O24)</f>
        <v>0</v>
      </c>
      <c r="P25" s="108"/>
      <c r="Q25" s="10"/>
      <c r="R25" s="58"/>
    </row>
    <row r="26" spans="1:18" ht="15.75">
      <c r="A26" s="5"/>
      <c r="B26" s="26"/>
      <c r="C26" s="96"/>
      <c r="D26" s="96"/>
      <c r="E26" s="96"/>
      <c r="F26" s="17"/>
      <c r="G26" s="97"/>
      <c r="H26" s="7"/>
      <c r="I26" s="33"/>
      <c r="J26" s="2" t="s">
        <v>95</v>
      </c>
      <c r="K26" s="117">
        <v>8497</v>
      </c>
      <c r="L26" s="117">
        <v>1509</v>
      </c>
      <c r="M26" s="117">
        <v>23852</v>
      </c>
      <c r="N26" s="116">
        <v>22392</v>
      </c>
      <c r="O26" s="47"/>
      <c r="P26" s="101"/>
      <c r="Q26" s="7"/>
      <c r="R26" s="58"/>
    </row>
    <row r="27" spans="1:22" ht="15.75">
      <c r="A27" s="5" t="s">
        <v>86</v>
      </c>
      <c r="B27" s="26" t="s">
        <v>77</v>
      </c>
      <c r="C27" s="96">
        <v>422004</v>
      </c>
      <c r="D27" s="96">
        <v>422152</v>
      </c>
      <c r="E27" s="96">
        <v>422004</v>
      </c>
      <c r="F27" s="17">
        <v>422105</v>
      </c>
      <c r="G27" s="97"/>
      <c r="H27" s="7">
        <v>47</v>
      </c>
      <c r="I27" s="33"/>
      <c r="J27" s="6" t="s">
        <v>10</v>
      </c>
      <c r="K27" s="117"/>
      <c r="L27" s="117"/>
      <c r="M27" s="117"/>
      <c r="N27" s="116">
        <v>47</v>
      </c>
      <c r="O27" s="47"/>
      <c r="P27" s="101">
        <v>60635</v>
      </c>
      <c r="Q27" s="7">
        <v>57938</v>
      </c>
      <c r="R27" s="102">
        <f>K27/H27*100</f>
        <v>0</v>
      </c>
      <c r="T27" s="58">
        <f>D27-F27</f>
        <v>47</v>
      </c>
      <c r="U27" s="58">
        <f>H27</f>
        <v>47</v>
      </c>
      <c r="V27" s="58">
        <f>N27+K27</f>
        <v>47</v>
      </c>
    </row>
    <row r="28" spans="1:18" ht="16.5" thickBot="1">
      <c r="A28" s="8"/>
      <c r="B28" s="27"/>
      <c r="C28" s="103"/>
      <c r="D28" s="103"/>
      <c r="E28" s="103"/>
      <c r="F28" s="19"/>
      <c r="G28" s="104"/>
      <c r="H28" s="10"/>
      <c r="I28" s="13"/>
      <c r="J28" s="9" t="s">
        <v>11</v>
      </c>
      <c r="K28" s="105">
        <f>SUM(K26:K27)</f>
        <v>8497</v>
      </c>
      <c r="L28" s="105">
        <f>SUM(L26:L27)</f>
        <v>1509</v>
      </c>
      <c r="M28" s="105">
        <f>SUM(M26:M27)</f>
        <v>23852</v>
      </c>
      <c r="N28" s="106">
        <f>SUM(N26:N27)</f>
        <v>22439</v>
      </c>
      <c r="O28" s="107"/>
      <c r="P28" s="108"/>
      <c r="Q28" s="10"/>
      <c r="R28" s="58"/>
    </row>
    <row r="29" spans="1:18" ht="15.75">
      <c r="A29" s="5"/>
      <c r="B29" s="26"/>
      <c r="C29" s="96"/>
      <c r="D29" s="96"/>
      <c r="E29" s="96"/>
      <c r="F29" s="17"/>
      <c r="G29" s="97"/>
      <c r="H29" s="7"/>
      <c r="I29" s="49"/>
      <c r="J29" s="2" t="s">
        <v>95</v>
      </c>
      <c r="K29" s="117">
        <v>759</v>
      </c>
      <c r="L29" s="117">
        <v>168</v>
      </c>
      <c r="M29" s="117">
        <v>5470</v>
      </c>
      <c r="N29" s="116">
        <v>3161</v>
      </c>
      <c r="O29" s="47"/>
      <c r="P29" s="101"/>
      <c r="Q29" s="7"/>
      <c r="R29" s="58"/>
    </row>
    <row r="30" spans="1:22" ht="15.75">
      <c r="A30" s="5" t="s">
        <v>72</v>
      </c>
      <c r="B30" s="26" t="s">
        <v>77</v>
      </c>
      <c r="C30" s="96">
        <v>53521</v>
      </c>
      <c r="D30" s="96">
        <v>53940</v>
      </c>
      <c r="E30" s="96">
        <v>53521</v>
      </c>
      <c r="F30" s="17">
        <v>53559</v>
      </c>
      <c r="G30" s="97"/>
      <c r="H30" s="7">
        <v>381</v>
      </c>
      <c r="I30" s="49"/>
      <c r="J30" s="6" t="s">
        <v>10</v>
      </c>
      <c r="K30" s="117">
        <v>305</v>
      </c>
      <c r="L30" s="117"/>
      <c r="M30" s="117"/>
      <c r="N30" s="116">
        <v>76</v>
      </c>
      <c r="O30" s="47"/>
      <c r="P30" s="101">
        <v>1953</v>
      </c>
      <c r="Q30" s="7">
        <v>4524</v>
      </c>
      <c r="R30" s="102">
        <f>K30/H30*100</f>
        <v>80.0524934383202</v>
      </c>
      <c r="T30" s="58">
        <f>D30-F30</f>
        <v>381</v>
      </c>
      <c r="U30" s="58">
        <f>H30</f>
        <v>381</v>
      </c>
      <c r="V30" s="58">
        <f>N30+K30</f>
        <v>381</v>
      </c>
    </row>
    <row r="31" spans="1:18" ht="16.5" thickBot="1">
      <c r="A31" s="8"/>
      <c r="B31" s="27"/>
      <c r="C31" s="103"/>
      <c r="D31" s="103"/>
      <c r="E31" s="103"/>
      <c r="F31" s="19"/>
      <c r="G31" s="104"/>
      <c r="H31" s="10"/>
      <c r="I31" s="50"/>
      <c r="J31" s="9" t="s">
        <v>11</v>
      </c>
      <c r="K31" s="105">
        <f>SUM(K29:K30)</f>
        <v>1064</v>
      </c>
      <c r="L31" s="105">
        <f>SUM(L29:L30)</f>
        <v>168</v>
      </c>
      <c r="M31" s="105">
        <f>SUM(M29:M30)</f>
        <v>5470</v>
      </c>
      <c r="N31" s="106">
        <f>SUM(N29:N30)</f>
        <v>3237</v>
      </c>
      <c r="O31" s="107">
        <f>SUM(O29:O30)</f>
        <v>0</v>
      </c>
      <c r="P31" s="108"/>
      <c r="Q31" s="10"/>
      <c r="R31" s="58"/>
    </row>
    <row r="32" spans="1:18" ht="15.75">
      <c r="A32" s="11"/>
      <c r="B32" s="29" t="s">
        <v>76</v>
      </c>
      <c r="C32" s="113"/>
      <c r="D32" s="113"/>
      <c r="E32" s="113"/>
      <c r="F32" s="114"/>
      <c r="G32" s="115"/>
      <c r="H32" s="116"/>
      <c r="I32" s="55"/>
      <c r="J32" s="2" t="s">
        <v>95</v>
      </c>
      <c r="K32" s="117">
        <v>126</v>
      </c>
      <c r="L32" s="117">
        <v>426</v>
      </c>
      <c r="M32" s="117">
        <v>3</v>
      </c>
      <c r="N32" s="116">
        <v>40</v>
      </c>
      <c r="O32" s="47"/>
      <c r="P32" s="101"/>
      <c r="Q32" s="7"/>
      <c r="R32" s="58"/>
    </row>
    <row r="33" spans="1:22" ht="15.75">
      <c r="A33" s="5" t="s">
        <v>83</v>
      </c>
      <c r="B33" s="30" t="s">
        <v>65</v>
      </c>
      <c r="C33" s="118">
        <v>113955</v>
      </c>
      <c r="D33" s="118">
        <v>114062</v>
      </c>
      <c r="E33" s="118">
        <v>113955</v>
      </c>
      <c r="F33" s="119">
        <v>112047</v>
      </c>
      <c r="G33" s="97"/>
      <c r="H33" s="120">
        <f>SUM(D33-F33)</f>
        <v>2015</v>
      </c>
      <c r="I33" s="25"/>
      <c r="J33" s="6" t="s">
        <v>10</v>
      </c>
      <c r="K33" s="117">
        <v>201</v>
      </c>
      <c r="L33" s="117"/>
      <c r="M33" s="117"/>
      <c r="N33" s="116">
        <v>1814</v>
      </c>
      <c r="O33" s="47"/>
      <c r="P33" s="101">
        <v>21968</v>
      </c>
      <c r="Q33" s="7">
        <v>20270</v>
      </c>
      <c r="R33" s="102">
        <f>K33/H33*100</f>
        <v>9.975186104218363</v>
      </c>
      <c r="T33" s="58">
        <f>D33-F33</f>
        <v>2015</v>
      </c>
      <c r="U33" s="58">
        <f>H33</f>
        <v>2015</v>
      </c>
      <c r="V33" s="58">
        <f>N33+K33</f>
        <v>2015</v>
      </c>
    </row>
    <row r="34" spans="1:18" ht="16.5" thickBot="1">
      <c r="A34" s="8"/>
      <c r="B34" s="31"/>
      <c r="C34" s="103"/>
      <c r="D34" s="103"/>
      <c r="E34" s="103"/>
      <c r="F34" s="19"/>
      <c r="G34" s="104"/>
      <c r="H34" s="10"/>
      <c r="I34" s="21"/>
      <c r="J34" s="9" t="s">
        <v>11</v>
      </c>
      <c r="K34" s="105">
        <f>SUM(K32:K33)</f>
        <v>327</v>
      </c>
      <c r="L34" s="105">
        <f>SUM(L32:L33)</f>
        <v>426</v>
      </c>
      <c r="M34" s="105">
        <f>SUM(M32:M33)</f>
        <v>3</v>
      </c>
      <c r="N34" s="106">
        <f>SUM(N32:N33)</f>
        <v>1854</v>
      </c>
      <c r="O34" s="107"/>
      <c r="P34" s="108"/>
      <c r="Q34" s="10"/>
      <c r="R34" s="58"/>
    </row>
    <row r="35" spans="1:18" ht="15.75">
      <c r="A35" s="1" t="s">
        <v>63</v>
      </c>
      <c r="B35" s="29" t="s">
        <v>76</v>
      </c>
      <c r="C35" s="121"/>
      <c r="D35" s="121"/>
      <c r="E35" s="121"/>
      <c r="F35" s="122"/>
      <c r="G35" s="115"/>
      <c r="H35" s="116"/>
      <c r="I35" s="55"/>
      <c r="J35" s="2" t="s">
        <v>95</v>
      </c>
      <c r="K35" s="117">
        <v>79</v>
      </c>
      <c r="L35" s="117">
        <v>1027</v>
      </c>
      <c r="M35" s="117">
        <v>1148</v>
      </c>
      <c r="N35" s="116">
        <v>1140</v>
      </c>
      <c r="O35" s="47"/>
      <c r="P35" s="101"/>
      <c r="Q35" s="7"/>
      <c r="R35" s="58"/>
    </row>
    <row r="36" spans="1:22" ht="15.75">
      <c r="A36" s="22" t="s">
        <v>50</v>
      </c>
      <c r="B36" s="30" t="s">
        <v>65</v>
      </c>
      <c r="C36" s="123">
        <v>99797</v>
      </c>
      <c r="D36" s="123">
        <v>99750</v>
      </c>
      <c r="E36" s="123">
        <v>99797</v>
      </c>
      <c r="F36" s="124">
        <v>99714</v>
      </c>
      <c r="G36" s="97"/>
      <c r="H36" s="7">
        <f>SUM(D36-F36)</f>
        <v>36</v>
      </c>
      <c r="I36" s="25"/>
      <c r="J36" s="6" t="s">
        <v>10</v>
      </c>
      <c r="K36" s="117">
        <v>29</v>
      </c>
      <c r="L36" s="117"/>
      <c r="M36" s="117"/>
      <c r="N36" s="116">
        <v>7</v>
      </c>
      <c r="O36" s="47"/>
      <c r="P36" s="101">
        <v>671</v>
      </c>
      <c r="Q36" s="7">
        <v>17176</v>
      </c>
      <c r="R36" s="102">
        <f>K36/H36*100</f>
        <v>80.55555555555556</v>
      </c>
      <c r="T36" s="58">
        <f>D36-F36</f>
        <v>36</v>
      </c>
      <c r="U36" s="58">
        <f>H36</f>
        <v>36</v>
      </c>
      <c r="V36" s="58">
        <f>N36+K36</f>
        <v>36</v>
      </c>
    </row>
    <row r="37" spans="1:18" ht="16.5" thickBot="1">
      <c r="A37" s="23"/>
      <c r="B37" s="31"/>
      <c r="C37" s="125"/>
      <c r="D37" s="125"/>
      <c r="E37" s="125"/>
      <c r="F37" s="126"/>
      <c r="G37" s="104"/>
      <c r="H37" s="10"/>
      <c r="I37" s="21"/>
      <c r="J37" s="9" t="s">
        <v>11</v>
      </c>
      <c r="K37" s="105">
        <f>SUM(K35:K36)</f>
        <v>108</v>
      </c>
      <c r="L37" s="105">
        <f>SUM(L35:L36)</f>
        <v>1027</v>
      </c>
      <c r="M37" s="105">
        <f>SUM(M35:M36)</f>
        <v>1148</v>
      </c>
      <c r="N37" s="106">
        <f>SUM(N35:N36)</f>
        <v>1147</v>
      </c>
      <c r="O37" s="107"/>
      <c r="P37" s="108"/>
      <c r="Q37" s="10"/>
      <c r="R37" s="58"/>
    </row>
    <row r="38" spans="1:18" ht="15.75">
      <c r="A38" s="1" t="s">
        <v>63</v>
      </c>
      <c r="B38" s="29" t="s">
        <v>76</v>
      </c>
      <c r="C38" s="113"/>
      <c r="D38" s="113"/>
      <c r="E38" s="113"/>
      <c r="F38" s="114"/>
      <c r="G38" s="115"/>
      <c r="H38" s="116"/>
      <c r="I38" s="55"/>
      <c r="J38" s="2" t="s">
        <v>95</v>
      </c>
      <c r="K38" s="117">
        <v>421</v>
      </c>
      <c r="L38" s="117">
        <v>258</v>
      </c>
      <c r="M38" s="117">
        <v>174</v>
      </c>
      <c r="N38" s="116">
        <v>1308</v>
      </c>
      <c r="O38" s="47"/>
      <c r="P38" s="101"/>
      <c r="Q38" s="7"/>
      <c r="R38" s="58"/>
    </row>
    <row r="39" spans="1:22" ht="15.75">
      <c r="A39" s="5" t="s">
        <v>49</v>
      </c>
      <c r="B39" s="30" t="s">
        <v>65</v>
      </c>
      <c r="C39" s="96">
        <v>32600</v>
      </c>
      <c r="D39" s="96">
        <v>32707</v>
      </c>
      <c r="E39" s="96">
        <v>32600</v>
      </c>
      <c r="F39" s="17">
        <v>32397</v>
      </c>
      <c r="G39" s="97"/>
      <c r="H39" s="7">
        <f>SUM(D39-F39)</f>
        <v>310</v>
      </c>
      <c r="I39" s="25"/>
      <c r="J39" s="6" t="s">
        <v>10</v>
      </c>
      <c r="K39" s="117">
        <v>248</v>
      </c>
      <c r="L39" s="117"/>
      <c r="M39" s="117"/>
      <c r="N39" s="116">
        <v>62</v>
      </c>
      <c r="O39" s="47"/>
      <c r="P39" s="101">
        <v>72</v>
      </c>
      <c r="Q39" s="7">
        <v>2226</v>
      </c>
      <c r="R39" s="102">
        <f>K39/H39*100</f>
        <v>80</v>
      </c>
      <c r="T39" s="58">
        <f>D39-F39</f>
        <v>310</v>
      </c>
      <c r="U39" s="58">
        <f>H39</f>
        <v>310</v>
      </c>
      <c r="V39" s="58">
        <f>N39+K39</f>
        <v>310</v>
      </c>
    </row>
    <row r="40" spans="1:18" ht="16.5" thickBot="1">
      <c r="A40" s="8"/>
      <c r="B40" s="31"/>
      <c r="C40" s="103"/>
      <c r="D40" s="103"/>
      <c r="E40" s="103"/>
      <c r="F40" s="19"/>
      <c r="G40" s="104"/>
      <c r="H40" s="10"/>
      <c r="I40" s="21"/>
      <c r="J40" s="9" t="s">
        <v>11</v>
      </c>
      <c r="K40" s="105">
        <f>SUM(K38:K39)</f>
        <v>669</v>
      </c>
      <c r="L40" s="105">
        <f>SUM(L38:L39)</f>
        <v>258</v>
      </c>
      <c r="M40" s="105">
        <f>SUM(M38:M39)</f>
        <v>174</v>
      </c>
      <c r="N40" s="106">
        <f>SUM(N38:N39)</f>
        <v>1370</v>
      </c>
      <c r="O40" s="107"/>
      <c r="P40" s="108"/>
      <c r="Q40" s="10"/>
      <c r="R40" s="58"/>
    </row>
    <row r="41" spans="1:18" ht="15.75">
      <c r="A41" s="1" t="s">
        <v>63</v>
      </c>
      <c r="B41" s="29" t="s">
        <v>76</v>
      </c>
      <c r="C41" s="90"/>
      <c r="D41" s="90"/>
      <c r="E41" s="90"/>
      <c r="F41" s="14"/>
      <c r="G41" s="91"/>
      <c r="H41" s="3"/>
      <c r="I41" s="16"/>
      <c r="J41" s="2" t="s">
        <v>95</v>
      </c>
      <c r="K41" s="117">
        <v>709</v>
      </c>
      <c r="L41" s="117">
        <v>988</v>
      </c>
      <c r="M41" s="117">
        <v>2826</v>
      </c>
      <c r="N41" s="116">
        <v>296</v>
      </c>
      <c r="O41" s="47"/>
      <c r="P41" s="101"/>
      <c r="Q41" s="7"/>
      <c r="R41" s="58"/>
    </row>
    <row r="42" spans="1:22" ht="15.75">
      <c r="A42" s="5" t="s">
        <v>48</v>
      </c>
      <c r="B42" s="30" t="s">
        <v>65</v>
      </c>
      <c r="C42" s="96">
        <v>63485</v>
      </c>
      <c r="D42" s="96">
        <v>64566</v>
      </c>
      <c r="E42" s="96">
        <v>63485</v>
      </c>
      <c r="F42" s="17">
        <v>64283</v>
      </c>
      <c r="G42" s="97"/>
      <c r="H42" s="7">
        <f>SUM(D42-F42)</f>
        <v>283</v>
      </c>
      <c r="I42" s="25"/>
      <c r="J42" s="6" t="s">
        <v>10</v>
      </c>
      <c r="K42" s="117">
        <v>226</v>
      </c>
      <c r="L42" s="117"/>
      <c r="M42" s="117"/>
      <c r="N42" s="116">
        <v>57</v>
      </c>
      <c r="O42" s="47"/>
      <c r="P42" s="101">
        <v>931</v>
      </c>
      <c r="Q42" s="7">
        <v>7541</v>
      </c>
      <c r="R42" s="102">
        <f>K42/H42*100</f>
        <v>79.85865724381625</v>
      </c>
      <c r="T42" s="58">
        <f>D42-F42</f>
        <v>283</v>
      </c>
      <c r="U42" s="58">
        <f>H42</f>
        <v>283</v>
      </c>
      <c r="V42" s="58">
        <f>N42+K42</f>
        <v>283</v>
      </c>
    </row>
    <row r="43" spans="1:18" ht="16.5" thickBot="1">
      <c r="A43" s="8"/>
      <c r="B43" s="31"/>
      <c r="C43" s="103"/>
      <c r="D43" s="103"/>
      <c r="E43" s="103"/>
      <c r="F43" s="19"/>
      <c r="G43" s="104"/>
      <c r="H43" s="10"/>
      <c r="I43" s="21"/>
      <c r="J43" s="9" t="s">
        <v>11</v>
      </c>
      <c r="K43" s="105">
        <f>SUM(K41:K42)</f>
        <v>935</v>
      </c>
      <c r="L43" s="105">
        <f>SUM(L41:L42)</f>
        <v>988</v>
      </c>
      <c r="M43" s="105">
        <f>SUM(M41:M42)</f>
        <v>2826</v>
      </c>
      <c r="N43" s="106">
        <f>SUM(N41:N42)</f>
        <v>353</v>
      </c>
      <c r="O43" s="107"/>
      <c r="P43" s="108"/>
      <c r="Q43" s="10"/>
      <c r="R43" s="58"/>
    </row>
    <row r="44" spans="1:18" ht="15.75">
      <c r="A44" s="1" t="s">
        <v>63</v>
      </c>
      <c r="B44" s="29" t="s">
        <v>76</v>
      </c>
      <c r="C44" s="113"/>
      <c r="D44" s="113"/>
      <c r="E44" s="113"/>
      <c r="F44" s="114"/>
      <c r="G44" s="115"/>
      <c r="H44" s="116"/>
      <c r="I44" s="55"/>
      <c r="J44" s="2" t="s">
        <v>95</v>
      </c>
      <c r="K44" s="117">
        <v>489</v>
      </c>
      <c r="L44" s="117">
        <v>707</v>
      </c>
      <c r="M44" s="117">
        <v>233</v>
      </c>
      <c r="N44" s="116">
        <v>1070</v>
      </c>
      <c r="O44" s="47"/>
      <c r="P44" s="101"/>
      <c r="Q44" s="7"/>
      <c r="R44" s="58"/>
    </row>
    <row r="45" spans="1:22" ht="15.75">
      <c r="A45" s="5" t="s">
        <v>51</v>
      </c>
      <c r="B45" s="30" t="s">
        <v>65</v>
      </c>
      <c r="C45" s="96">
        <v>118300</v>
      </c>
      <c r="D45" s="96">
        <v>118309</v>
      </c>
      <c r="E45" s="96">
        <v>118300</v>
      </c>
      <c r="F45" s="17">
        <v>118165</v>
      </c>
      <c r="G45" s="97"/>
      <c r="H45" s="7">
        <f>SUM(D45-F45)</f>
        <v>144</v>
      </c>
      <c r="I45" s="25"/>
      <c r="J45" s="6" t="s">
        <v>10</v>
      </c>
      <c r="K45" s="117">
        <v>100</v>
      </c>
      <c r="L45" s="117"/>
      <c r="M45" s="117"/>
      <c r="N45" s="116">
        <v>44</v>
      </c>
      <c r="O45" s="47"/>
      <c r="P45" s="101">
        <v>451</v>
      </c>
      <c r="Q45" s="7">
        <v>9710</v>
      </c>
      <c r="R45" s="102">
        <f>K45/H45*100</f>
        <v>69.44444444444444</v>
      </c>
      <c r="T45" s="58">
        <f>D45-F45</f>
        <v>144</v>
      </c>
      <c r="U45" s="58">
        <f>H45</f>
        <v>144</v>
      </c>
      <c r="V45" s="58">
        <f>N45+K45</f>
        <v>144</v>
      </c>
    </row>
    <row r="46" spans="1:18" ht="16.5" thickBot="1">
      <c r="A46" s="8"/>
      <c r="B46" s="31"/>
      <c r="C46" s="103"/>
      <c r="D46" s="103"/>
      <c r="E46" s="103"/>
      <c r="F46" s="19"/>
      <c r="G46" s="104"/>
      <c r="H46" s="10"/>
      <c r="I46" s="21"/>
      <c r="J46" s="9" t="s">
        <v>11</v>
      </c>
      <c r="K46" s="105">
        <f>SUM(K44:K45)</f>
        <v>589</v>
      </c>
      <c r="L46" s="105">
        <f>SUM(L44:L45)</f>
        <v>707</v>
      </c>
      <c r="M46" s="105">
        <f>SUM(M44:M45)</f>
        <v>233</v>
      </c>
      <c r="N46" s="106">
        <f>SUM(N44:N45)</f>
        <v>1114</v>
      </c>
      <c r="O46" s="107"/>
      <c r="P46" s="108"/>
      <c r="Q46" s="10"/>
      <c r="R46" s="58"/>
    </row>
    <row r="47" spans="1:18" ht="15.75">
      <c r="A47" s="1" t="s">
        <v>63</v>
      </c>
      <c r="B47" s="29" t="s">
        <v>76</v>
      </c>
      <c r="C47" s="113"/>
      <c r="D47" s="113"/>
      <c r="E47" s="113"/>
      <c r="F47" s="114"/>
      <c r="G47" s="115"/>
      <c r="H47" s="116"/>
      <c r="I47" s="55"/>
      <c r="J47" s="2" t="s">
        <v>95</v>
      </c>
      <c r="K47" s="117">
        <v>337</v>
      </c>
      <c r="L47" s="117">
        <v>198</v>
      </c>
      <c r="M47" s="117">
        <v>545</v>
      </c>
      <c r="N47" s="116">
        <v>460</v>
      </c>
      <c r="O47" s="47"/>
      <c r="P47" s="101"/>
      <c r="Q47" s="7"/>
      <c r="R47" s="58"/>
    </row>
    <row r="48" spans="1:22" ht="15.75">
      <c r="A48" s="5" t="s">
        <v>56</v>
      </c>
      <c r="B48" s="30" t="s">
        <v>65</v>
      </c>
      <c r="C48" s="96">
        <v>44400</v>
      </c>
      <c r="D48" s="96">
        <v>44539</v>
      </c>
      <c r="E48" s="96">
        <v>44400</v>
      </c>
      <c r="F48" s="17">
        <v>44453</v>
      </c>
      <c r="G48" s="97"/>
      <c r="H48" s="7">
        <f>SUM(D48-F48)</f>
        <v>86</v>
      </c>
      <c r="I48" s="25"/>
      <c r="J48" s="6" t="s">
        <v>10</v>
      </c>
      <c r="K48" s="117">
        <v>68</v>
      </c>
      <c r="L48" s="117"/>
      <c r="M48" s="117"/>
      <c r="N48" s="116">
        <v>18</v>
      </c>
      <c r="O48" s="47"/>
      <c r="P48" s="101">
        <v>3429</v>
      </c>
      <c r="Q48" s="7">
        <v>4853</v>
      </c>
      <c r="R48" s="102">
        <f>K48/H48*100</f>
        <v>79.06976744186046</v>
      </c>
      <c r="T48" s="58">
        <f>D48-F48</f>
        <v>86</v>
      </c>
      <c r="U48" s="58">
        <f>H48</f>
        <v>86</v>
      </c>
      <c r="V48" s="58">
        <f>N48+K48</f>
        <v>86</v>
      </c>
    </row>
    <row r="49" spans="1:18" ht="16.5" thickBot="1">
      <c r="A49" s="8"/>
      <c r="B49" s="31"/>
      <c r="C49" s="103"/>
      <c r="D49" s="103"/>
      <c r="E49" s="103"/>
      <c r="F49" s="19"/>
      <c r="G49" s="104"/>
      <c r="H49" s="10"/>
      <c r="I49" s="21"/>
      <c r="J49" s="9" t="s">
        <v>11</v>
      </c>
      <c r="K49" s="105">
        <f>SUM(K47:K48)</f>
        <v>405</v>
      </c>
      <c r="L49" s="105">
        <f>SUM(L47:L48)</f>
        <v>198</v>
      </c>
      <c r="M49" s="105">
        <f>SUM(M47:M48)</f>
        <v>545</v>
      </c>
      <c r="N49" s="106">
        <f>SUM(N47:N48)</f>
        <v>478</v>
      </c>
      <c r="O49" s="107"/>
      <c r="P49" s="108"/>
      <c r="Q49" s="10"/>
      <c r="R49" s="58"/>
    </row>
    <row r="50" spans="1:18" ht="15.75">
      <c r="A50" s="1" t="s">
        <v>63</v>
      </c>
      <c r="B50" s="29" t="s">
        <v>76</v>
      </c>
      <c r="C50" s="113"/>
      <c r="D50" s="113"/>
      <c r="E50" s="113"/>
      <c r="F50" s="114"/>
      <c r="G50" s="115"/>
      <c r="H50" s="116"/>
      <c r="I50" s="47"/>
      <c r="J50" s="2" t="s">
        <v>95</v>
      </c>
      <c r="K50" s="98">
        <v>181</v>
      </c>
      <c r="L50" s="98">
        <v>127</v>
      </c>
      <c r="M50" s="98">
        <v>545</v>
      </c>
      <c r="N50" s="99">
        <v>137</v>
      </c>
      <c r="O50" s="112"/>
      <c r="P50" s="117"/>
      <c r="Q50" s="116"/>
      <c r="R50" s="58"/>
    </row>
    <row r="51" spans="1:22" ht="15.75">
      <c r="A51" s="5" t="s">
        <v>55</v>
      </c>
      <c r="B51" s="30" t="s">
        <v>65</v>
      </c>
      <c r="C51" s="96">
        <v>16089</v>
      </c>
      <c r="D51" s="96">
        <v>16151</v>
      </c>
      <c r="E51" s="96">
        <v>16089</v>
      </c>
      <c r="F51" s="17">
        <v>16016</v>
      </c>
      <c r="G51" s="97"/>
      <c r="H51" s="7">
        <f>SUM(D51-F51)</f>
        <v>135</v>
      </c>
      <c r="I51" s="45"/>
      <c r="J51" s="6" t="s">
        <v>10</v>
      </c>
      <c r="K51" s="98">
        <v>108</v>
      </c>
      <c r="L51" s="98"/>
      <c r="M51" s="98"/>
      <c r="N51" s="99">
        <v>27</v>
      </c>
      <c r="O51" s="112"/>
      <c r="P51" s="101">
        <v>1806</v>
      </c>
      <c r="Q51" s="7">
        <v>986</v>
      </c>
      <c r="R51" s="102">
        <f>K51/H51*100</f>
        <v>80</v>
      </c>
      <c r="T51" s="58">
        <f>D51-F51</f>
        <v>135</v>
      </c>
      <c r="U51" s="58">
        <f>H51</f>
        <v>135</v>
      </c>
      <c r="V51" s="58">
        <f>N51+K51</f>
        <v>135</v>
      </c>
    </row>
    <row r="52" spans="1:18" ht="16.5" thickBot="1">
      <c r="A52" s="8"/>
      <c r="B52" s="31"/>
      <c r="C52" s="103"/>
      <c r="D52" s="103"/>
      <c r="E52" s="103"/>
      <c r="F52" s="19"/>
      <c r="G52" s="104"/>
      <c r="H52" s="10"/>
      <c r="I52" s="46"/>
      <c r="J52" s="9" t="s">
        <v>11</v>
      </c>
      <c r="K52" s="108">
        <f>SUM(K50:K51)</f>
        <v>289</v>
      </c>
      <c r="L52" s="108">
        <f>SUM(L50:L51)</f>
        <v>127</v>
      </c>
      <c r="M52" s="108">
        <f>SUM(M50:M51)</f>
        <v>545</v>
      </c>
      <c r="N52" s="108">
        <f>SUM(N50:N51)</f>
        <v>164</v>
      </c>
      <c r="O52" s="107"/>
      <c r="P52" s="108"/>
      <c r="Q52" s="10"/>
      <c r="R52" s="58"/>
    </row>
    <row r="53" spans="1:18" ht="22.5">
      <c r="A53" s="162" t="s">
        <v>64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58"/>
    </row>
    <row r="54" spans="1:18" ht="20.25">
      <c r="A54" s="156" t="s">
        <v>90</v>
      </c>
      <c r="B54" s="156"/>
      <c r="C54" s="156"/>
      <c r="D54" s="156"/>
      <c r="E54" s="156"/>
      <c r="F54" s="156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58"/>
    </row>
    <row r="55" spans="1:18" ht="20.2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8"/>
    </row>
    <row r="56" ht="16.5" thickBot="1">
      <c r="R56" s="58"/>
    </row>
    <row r="57" spans="1:18" ht="13.5" customHeight="1">
      <c r="A57" s="60"/>
      <c r="B57" s="61" t="s">
        <v>23</v>
      </c>
      <c r="C57" s="158" t="s">
        <v>27</v>
      </c>
      <c r="D57" s="159"/>
      <c r="E57" s="160" t="s">
        <v>31</v>
      </c>
      <c r="F57" s="161"/>
      <c r="G57" s="63" t="s">
        <v>0</v>
      </c>
      <c r="H57" s="64"/>
      <c r="I57" s="65" t="s">
        <v>16</v>
      </c>
      <c r="J57" s="66"/>
      <c r="K57" s="67" t="s">
        <v>1</v>
      </c>
      <c r="L57" s="67" t="s">
        <v>2</v>
      </c>
      <c r="M57" s="67" t="s">
        <v>19</v>
      </c>
      <c r="N57" s="68" t="s">
        <v>3</v>
      </c>
      <c r="O57" s="65" t="s">
        <v>4</v>
      </c>
      <c r="P57" s="62" t="s">
        <v>25</v>
      </c>
      <c r="Q57" s="69" t="s">
        <v>26</v>
      </c>
      <c r="R57" s="59" t="s">
        <v>87</v>
      </c>
    </row>
    <row r="58" spans="1:18" ht="16.5" customHeight="1">
      <c r="A58" s="70" t="s">
        <v>5</v>
      </c>
      <c r="B58" s="41" t="s">
        <v>21</v>
      </c>
      <c r="C58" s="71" t="s">
        <v>28</v>
      </c>
      <c r="D58" s="72" t="s">
        <v>30</v>
      </c>
      <c r="E58" s="73" t="s">
        <v>28</v>
      </c>
      <c r="F58" s="74" t="s">
        <v>30</v>
      </c>
      <c r="G58" s="75" t="s">
        <v>84</v>
      </c>
      <c r="H58" s="76" t="s">
        <v>85</v>
      </c>
      <c r="I58" s="72" t="s">
        <v>17</v>
      </c>
      <c r="J58" s="77" t="s">
        <v>24</v>
      </c>
      <c r="K58" s="78" t="s">
        <v>6</v>
      </c>
      <c r="L58" s="79"/>
      <c r="M58" s="78" t="s">
        <v>20</v>
      </c>
      <c r="N58" s="80" t="s">
        <v>7</v>
      </c>
      <c r="O58" s="72" t="s">
        <v>8</v>
      </c>
      <c r="P58" s="73" t="s">
        <v>91</v>
      </c>
      <c r="Q58" s="81" t="s">
        <v>91</v>
      </c>
      <c r="R58" s="59" t="s">
        <v>88</v>
      </c>
    </row>
    <row r="59" spans="1:18" ht="16.5" thickBot="1">
      <c r="A59" s="27"/>
      <c r="B59" s="82" t="s">
        <v>22</v>
      </c>
      <c r="C59" s="83" t="s">
        <v>29</v>
      </c>
      <c r="D59" s="84" t="s">
        <v>91</v>
      </c>
      <c r="E59" s="85" t="s">
        <v>29</v>
      </c>
      <c r="F59" s="86" t="s">
        <v>91</v>
      </c>
      <c r="G59" s="83"/>
      <c r="H59" s="87"/>
      <c r="I59" s="84" t="s">
        <v>18</v>
      </c>
      <c r="J59" s="88"/>
      <c r="K59" s="85"/>
      <c r="L59" s="20"/>
      <c r="M59" s="85"/>
      <c r="N59" s="87"/>
      <c r="O59" s="84"/>
      <c r="P59" s="20"/>
      <c r="Q59" s="89"/>
      <c r="R59" s="58"/>
    </row>
    <row r="60" spans="1:18" ht="15.75">
      <c r="A60" s="1" t="s">
        <v>63</v>
      </c>
      <c r="B60" s="29" t="s">
        <v>76</v>
      </c>
      <c r="C60" s="113"/>
      <c r="D60" s="113"/>
      <c r="E60" s="113"/>
      <c r="F60" s="114"/>
      <c r="G60" s="115"/>
      <c r="H60" s="116"/>
      <c r="I60" s="47"/>
      <c r="J60" s="2" t="s">
        <v>95</v>
      </c>
      <c r="K60" s="98">
        <v>395</v>
      </c>
      <c r="L60" s="98">
        <v>61</v>
      </c>
      <c r="M60" s="98">
        <v>1551</v>
      </c>
      <c r="N60" s="99">
        <v>725</v>
      </c>
      <c r="O60" s="112"/>
      <c r="P60" s="117"/>
      <c r="Q60" s="116"/>
      <c r="R60" s="58"/>
    </row>
    <row r="61" spans="1:22" ht="15.75">
      <c r="A61" s="5" t="s">
        <v>54</v>
      </c>
      <c r="B61" s="30" t="s">
        <v>65</v>
      </c>
      <c r="C61" s="96">
        <v>19275</v>
      </c>
      <c r="D61" s="96">
        <v>19287</v>
      </c>
      <c r="E61" s="96">
        <v>19275</v>
      </c>
      <c r="F61" s="17">
        <v>19275</v>
      </c>
      <c r="G61" s="97"/>
      <c r="H61" s="7">
        <f>SUM(D61-F61)</f>
        <v>12</v>
      </c>
      <c r="I61" s="45"/>
      <c r="J61" s="6" t="s">
        <v>10</v>
      </c>
      <c r="K61" s="98">
        <v>10</v>
      </c>
      <c r="L61" s="98"/>
      <c r="M61" s="98"/>
      <c r="N61" s="99">
        <v>2</v>
      </c>
      <c r="O61" s="112"/>
      <c r="P61" s="101">
        <v>152</v>
      </c>
      <c r="Q61" s="7">
        <v>1249</v>
      </c>
      <c r="R61" s="102">
        <f>K61/H61*100</f>
        <v>83.33333333333334</v>
      </c>
      <c r="T61" s="58">
        <f>D61-F61</f>
        <v>12</v>
      </c>
      <c r="U61" s="58">
        <f>H61</f>
        <v>12</v>
      </c>
      <c r="V61" s="58">
        <f>N61+K61</f>
        <v>12</v>
      </c>
    </row>
    <row r="62" spans="1:18" ht="16.5" thickBot="1">
      <c r="A62" s="8"/>
      <c r="B62" s="31"/>
      <c r="C62" s="103"/>
      <c r="D62" s="103"/>
      <c r="E62" s="103"/>
      <c r="F62" s="19"/>
      <c r="G62" s="104"/>
      <c r="H62" s="10"/>
      <c r="I62" s="46"/>
      <c r="J62" s="9" t="s">
        <v>11</v>
      </c>
      <c r="K62" s="108">
        <f>SUM(K60:K61)</f>
        <v>405</v>
      </c>
      <c r="L62" s="108">
        <f>SUM(L60:L61)</f>
        <v>61</v>
      </c>
      <c r="M62" s="108">
        <f>SUM(M60:M61)</f>
        <v>1551</v>
      </c>
      <c r="N62" s="106">
        <f>SUM(N60:N61)</f>
        <v>727</v>
      </c>
      <c r="O62" s="107"/>
      <c r="P62" s="108"/>
      <c r="Q62" s="10"/>
      <c r="R62" s="58"/>
    </row>
    <row r="63" spans="1:18" ht="15.75">
      <c r="A63" s="1" t="s">
        <v>63</v>
      </c>
      <c r="B63" s="29" t="s">
        <v>76</v>
      </c>
      <c r="C63" s="113"/>
      <c r="D63" s="113"/>
      <c r="E63" s="113"/>
      <c r="F63" s="114"/>
      <c r="G63" s="115"/>
      <c r="H63" s="116"/>
      <c r="I63" s="47"/>
      <c r="J63" s="2" t="s">
        <v>95</v>
      </c>
      <c r="K63" s="98">
        <v>658</v>
      </c>
      <c r="L63" s="98">
        <v>40</v>
      </c>
      <c r="M63" s="98">
        <v>3409</v>
      </c>
      <c r="N63" s="99">
        <v>680</v>
      </c>
      <c r="O63" s="112"/>
      <c r="P63" s="117"/>
      <c r="Q63" s="116"/>
      <c r="R63" s="58"/>
    </row>
    <row r="64" spans="1:22" ht="15.75">
      <c r="A64" s="5" t="s">
        <v>53</v>
      </c>
      <c r="B64" s="30" t="s">
        <v>65</v>
      </c>
      <c r="C64" s="96">
        <v>16972</v>
      </c>
      <c r="D64" s="96">
        <v>17054</v>
      </c>
      <c r="E64" s="96">
        <v>16972</v>
      </c>
      <c r="F64" s="17">
        <v>16925</v>
      </c>
      <c r="G64" s="97"/>
      <c r="H64" s="7">
        <f>SUM(D64-F64)</f>
        <v>129</v>
      </c>
      <c r="I64" s="45"/>
      <c r="J64" s="6" t="s">
        <v>10</v>
      </c>
      <c r="K64" s="98">
        <v>103</v>
      </c>
      <c r="L64" s="98"/>
      <c r="M64" s="98"/>
      <c r="N64" s="99">
        <v>26</v>
      </c>
      <c r="O64" s="112"/>
      <c r="P64" s="101">
        <v>72</v>
      </c>
      <c r="Q64" s="7">
        <v>1961</v>
      </c>
      <c r="R64" s="102">
        <f>K64/H64*100</f>
        <v>79.84496124031007</v>
      </c>
      <c r="T64" s="58">
        <f>D64-F64</f>
        <v>129</v>
      </c>
      <c r="U64" s="58">
        <f>H64</f>
        <v>129</v>
      </c>
      <c r="V64" s="58">
        <f>N64+K64</f>
        <v>129</v>
      </c>
    </row>
    <row r="65" spans="1:18" ht="16.5" thickBot="1">
      <c r="A65" s="8"/>
      <c r="B65" s="31"/>
      <c r="C65" s="103"/>
      <c r="D65" s="103"/>
      <c r="E65" s="103"/>
      <c r="F65" s="19"/>
      <c r="G65" s="104"/>
      <c r="H65" s="10"/>
      <c r="I65" s="46"/>
      <c r="J65" s="9" t="s">
        <v>11</v>
      </c>
      <c r="K65" s="108">
        <f>SUM(K63:K64)</f>
        <v>761</v>
      </c>
      <c r="L65" s="108">
        <f>SUM(L63:L64)</f>
        <v>40</v>
      </c>
      <c r="M65" s="108">
        <f>SUM(M63:M64)</f>
        <v>3409</v>
      </c>
      <c r="N65" s="106">
        <f>SUM(N63:N64)</f>
        <v>706</v>
      </c>
      <c r="O65" s="107"/>
      <c r="P65" s="108"/>
      <c r="Q65" s="10"/>
      <c r="R65" s="58"/>
    </row>
    <row r="66" spans="1:18" ht="15.75">
      <c r="A66" s="1" t="s">
        <v>63</v>
      </c>
      <c r="B66" s="29" t="s">
        <v>76</v>
      </c>
      <c r="C66" s="113"/>
      <c r="D66" s="113"/>
      <c r="E66" s="113"/>
      <c r="F66" s="114"/>
      <c r="G66" s="115"/>
      <c r="H66" s="3"/>
      <c r="I66" s="18"/>
      <c r="J66" s="2" t="s">
        <v>95</v>
      </c>
      <c r="K66" s="98">
        <v>240</v>
      </c>
      <c r="L66" s="98">
        <v>149</v>
      </c>
      <c r="M66" s="98">
        <v>38</v>
      </c>
      <c r="N66" s="99">
        <v>50</v>
      </c>
      <c r="O66" s="112"/>
      <c r="P66" s="117"/>
      <c r="Q66" s="116"/>
      <c r="R66" s="58"/>
    </row>
    <row r="67" spans="1:22" ht="15.75">
      <c r="A67" s="5" t="s">
        <v>52</v>
      </c>
      <c r="B67" s="30" t="s">
        <v>65</v>
      </c>
      <c r="C67" s="96">
        <v>42031</v>
      </c>
      <c r="D67" s="96">
        <v>42260</v>
      </c>
      <c r="E67" s="96">
        <v>42031</v>
      </c>
      <c r="F67" s="17">
        <v>42031</v>
      </c>
      <c r="G67" s="97"/>
      <c r="H67" s="7">
        <f>SUM(D67-F67)</f>
        <v>229</v>
      </c>
      <c r="I67" s="18"/>
      <c r="J67" s="6" t="s">
        <v>10</v>
      </c>
      <c r="K67" s="98">
        <v>115</v>
      </c>
      <c r="L67" s="98"/>
      <c r="M67" s="98"/>
      <c r="N67" s="99">
        <v>114</v>
      </c>
      <c r="O67" s="112"/>
      <c r="P67" s="101">
        <v>417</v>
      </c>
      <c r="Q67" s="7">
        <v>3719</v>
      </c>
      <c r="R67" s="102">
        <f>K67/H67*100</f>
        <v>50.21834061135371</v>
      </c>
      <c r="T67" s="58">
        <f>D67-F67</f>
        <v>229</v>
      </c>
      <c r="U67" s="58">
        <f>H67</f>
        <v>229</v>
      </c>
      <c r="V67" s="58">
        <f>N67+K67</f>
        <v>229</v>
      </c>
    </row>
    <row r="68" spans="1:18" ht="16.5" thickBot="1">
      <c r="A68" s="8"/>
      <c r="B68" s="31"/>
      <c r="C68" s="103"/>
      <c r="D68" s="103"/>
      <c r="E68" s="103"/>
      <c r="F68" s="19"/>
      <c r="G68" s="104"/>
      <c r="H68" s="10"/>
      <c r="I68" s="21"/>
      <c r="J68" s="9" t="s">
        <v>11</v>
      </c>
      <c r="K68" s="108">
        <f>SUM(K66:K67)</f>
        <v>355</v>
      </c>
      <c r="L68" s="108">
        <f>SUM(L66:L67)</f>
        <v>149</v>
      </c>
      <c r="M68" s="108">
        <f>SUM(M66:M67)</f>
        <v>38</v>
      </c>
      <c r="N68" s="106">
        <f>SUM(N66:N67)</f>
        <v>164</v>
      </c>
      <c r="O68" s="107"/>
      <c r="P68" s="108"/>
      <c r="Q68" s="10"/>
      <c r="R68" s="58"/>
    </row>
    <row r="69" spans="1:18" ht="15.75">
      <c r="A69" s="1" t="s">
        <v>63</v>
      </c>
      <c r="B69" s="29" t="s">
        <v>76</v>
      </c>
      <c r="C69" s="113"/>
      <c r="D69" s="113"/>
      <c r="E69" s="113"/>
      <c r="F69" s="114"/>
      <c r="G69" s="115"/>
      <c r="H69" s="116"/>
      <c r="I69" s="47"/>
      <c r="J69" s="2" t="s">
        <v>95</v>
      </c>
      <c r="K69" s="98">
        <v>1021</v>
      </c>
      <c r="L69" s="98">
        <v>591</v>
      </c>
      <c r="M69" s="98">
        <v>5114</v>
      </c>
      <c r="N69" s="99">
        <v>668</v>
      </c>
      <c r="O69" s="112"/>
      <c r="P69" s="117"/>
      <c r="Q69" s="116"/>
      <c r="R69" s="58"/>
    </row>
    <row r="70" spans="1:22" ht="15.75">
      <c r="A70" s="5" t="s">
        <v>67</v>
      </c>
      <c r="B70" s="30" t="s">
        <v>65</v>
      </c>
      <c r="C70" s="96">
        <v>41974</v>
      </c>
      <c r="D70" s="96">
        <v>42325</v>
      </c>
      <c r="E70" s="96">
        <v>41974</v>
      </c>
      <c r="F70" s="17">
        <v>42093</v>
      </c>
      <c r="G70" s="97"/>
      <c r="H70" s="7">
        <f>SUM(D70-F70)</f>
        <v>232</v>
      </c>
      <c r="I70" s="45"/>
      <c r="J70" s="6" t="s">
        <v>10</v>
      </c>
      <c r="K70" s="98">
        <v>116</v>
      </c>
      <c r="L70" s="98"/>
      <c r="M70" s="98"/>
      <c r="N70" s="99">
        <v>116</v>
      </c>
      <c r="O70" s="112"/>
      <c r="P70" s="101">
        <v>706</v>
      </c>
      <c r="Q70" s="7">
        <v>3867</v>
      </c>
      <c r="R70" s="102">
        <f>K70/H70*100</f>
        <v>50</v>
      </c>
      <c r="T70" s="58">
        <f>D70-F70</f>
        <v>232</v>
      </c>
      <c r="U70" s="58">
        <f>H70</f>
        <v>232</v>
      </c>
      <c r="V70" s="58">
        <f>N70+K70</f>
        <v>232</v>
      </c>
    </row>
    <row r="71" spans="1:18" ht="16.5" thickBot="1">
      <c r="A71" s="8"/>
      <c r="B71" s="31"/>
      <c r="C71" s="103"/>
      <c r="D71" s="103"/>
      <c r="E71" s="103"/>
      <c r="F71" s="19"/>
      <c r="G71" s="104"/>
      <c r="H71" s="10"/>
      <c r="I71" s="46"/>
      <c r="J71" s="9" t="s">
        <v>11</v>
      </c>
      <c r="K71" s="108">
        <f>SUM(K69:K70)</f>
        <v>1137</v>
      </c>
      <c r="L71" s="108">
        <f>SUM(L69:L70)</f>
        <v>591</v>
      </c>
      <c r="M71" s="108">
        <f>SUM(M69:M70)</f>
        <v>5114</v>
      </c>
      <c r="N71" s="106">
        <f>SUM(N69:N70)</f>
        <v>784</v>
      </c>
      <c r="O71" s="107"/>
      <c r="P71" s="108"/>
      <c r="Q71" s="10"/>
      <c r="R71" s="58"/>
    </row>
    <row r="72" spans="1:18" ht="15.75">
      <c r="A72" s="1" t="s">
        <v>63</v>
      </c>
      <c r="B72" s="29" t="s">
        <v>76</v>
      </c>
      <c r="C72" s="113"/>
      <c r="D72" s="113"/>
      <c r="E72" s="113"/>
      <c r="F72" s="114"/>
      <c r="G72" s="115"/>
      <c r="H72" s="116"/>
      <c r="I72" s="47"/>
      <c r="J72" s="2" t="s">
        <v>95</v>
      </c>
      <c r="K72" s="98">
        <v>18</v>
      </c>
      <c r="L72" s="98">
        <v>66</v>
      </c>
      <c r="M72" s="98">
        <v>887</v>
      </c>
      <c r="N72" s="99">
        <v>5</v>
      </c>
      <c r="O72" s="112"/>
      <c r="P72" s="117"/>
      <c r="Q72" s="116"/>
      <c r="R72" s="58"/>
    </row>
    <row r="73" spans="1:22" ht="15.75">
      <c r="A73" s="5" t="s">
        <v>66</v>
      </c>
      <c r="B73" s="30" t="s">
        <v>65</v>
      </c>
      <c r="C73" s="96">
        <v>27399</v>
      </c>
      <c r="D73" s="96">
        <v>27399</v>
      </c>
      <c r="E73" s="96">
        <v>27399</v>
      </c>
      <c r="F73" s="17">
        <v>27129</v>
      </c>
      <c r="G73" s="97"/>
      <c r="H73" s="7">
        <f>SUM(D73-F73)</f>
        <v>270</v>
      </c>
      <c r="I73" s="45"/>
      <c r="J73" s="6" t="s">
        <v>10</v>
      </c>
      <c r="K73" s="98">
        <v>216</v>
      </c>
      <c r="L73" s="98"/>
      <c r="M73" s="98"/>
      <c r="N73" s="99">
        <v>54</v>
      </c>
      <c r="O73" s="112"/>
      <c r="P73" s="101">
        <v>65</v>
      </c>
      <c r="Q73" s="7">
        <v>3006</v>
      </c>
      <c r="R73" s="102">
        <f>K73/H73*100</f>
        <v>80</v>
      </c>
      <c r="T73" s="58">
        <f>D73-F73</f>
        <v>270</v>
      </c>
      <c r="U73" s="58">
        <f>H73</f>
        <v>270</v>
      </c>
      <c r="V73" s="58">
        <f>N73+K73</f>
        <v>270</v>
      </c>
    </row>
    <row r="74" spans="1:18" ht="16.5" thickBot="1">
      <c r="A74" s="8"/>
      <c r="B74" s="31"/>
      <c r="C74" s="103"/>
      <c r="D74" s="103"/>
      <c r="E74" s="103"/>
      <c r="F74" s="19"/>
      <c r="G74" s="104"/>
      <c r="H74" s="10"/>
      <c r="I74" s="46"/>
      <c r="J74" s="9" t="s">
        <v>11</v>
      </c>
      <c r="K74" s="108">
        <f>SUM(K72:K73)</f>
        <v>234</v>
      </c>
      <c r="L74" s="108">
        <f>SUM(L72:L73)</f>
        <v>66</v>
      </c>
      <c r="M74" s="108">
        <f>SUM(M72:M73)</f>
        <v>887</v>
      </c>
      <c r="N74" s="106">
        <f>SUM(N72:N73)</f>
        <v>59</v>
      </c>
      <c r="O74" s="107"/>
      <c r="P74" s="108"/>
      <c r="Q74" s="10"/>
      <c r="R74" s="58"/>
    </row>
    <row r="75" spans="1:22" s="130" customFormat="1" ht="15.75">
      <c r="A75" s="127"/>
      <c r="B75" s="32"/>
      <c r="C75" s="128"/>
      <c r="D75" s="128"/>
      <c r="E75" s="128"/>
      <c r="F75" s="129"/>
      <c r="G75" s="91"/>
      <c r="H75" s="3"/>
      <c r="I75" s="51"/>
      <c r="J75" s="2" t="s">
        <v>95</v>
      </c>
      <c r="K75" s="92">
        <v>25</v>
      </c>
      <c r="L75" s="92">
        <v>1064</v>
      </c>
      <c r="M75" s="92">
        <v>2380</v>
      </c>
      <c r="N75" s="93">
        <v>4055</v>
      </c>
      <c r="O75" s="94"/>
      <c r="P75" s="95"/>
      <c r="Q75" s="3"/>
      <c r="R75" s="58"/>
      <c r="V75" s="4"/>
    </row>
    <row r="76" spans="1:22" s="130" customFormat="1" ht="15.75">
      <c r="A76" s="22" t="s">
        <v>62</v>
      </c>
      <c r="B76" s="26" t="s">
        <v>38</v>
      </c>
      <c r="C76" s="131">
        <v>348743</v>
      </c>
      <c r="D76" s="131">
        <v>349356</v>
      </c>
      <c r="E76" s="131">
        <v>348743</v>
      </c>
      <c r="F76" s="132">
        <v>349336</v>
      </c>
      <c r="G76" s="133"/>
      <c r="H76" s="134">
        <f>SUM(D76-F76)</f>
        <v>20</v>
      </c>
      <c r="I76" s="135">
        <v>0</v>
      </c>
      <c r="J76" s="6" t="s">
        <v>10</v>
      </c>
      <c r="K76" s="98">
        <v>1</v>
      </c>
      <c r="L76" s="98"/>
      <c r="M76" s="98"/>
      <c r="N76" s="99">
        <v>19</v>
      </c>
      <c r="O76" s="112"/>
      <c r="P76" s="101">
        <v>3027</v>
      </c>
      <c r="Q76" s="7">
        <v>21931</v>
      </c>
      <c r="R76" s="102">
        <f>K76/H76*100</f>
        <v>5</v>
      </c>
      <c r="T76" s="58">
        <f>D76-F76</f>
        <v>20</v>
      </c>
      <c r="U76" s="58">
        <f>H76</f>
        <v>20</v>
      </c>
      <c r="V76" s="58">
        <f>N76+K76</f>
        <v>20</v>
      </c>
    </row>
    <row r="77" spans="1:22" s="130" customFormat="1" ht="16.5" thickBot="1">
      <c r="A77" s="23"/>
      <c r="B77" s="27"/>
      <c r="C77" s="125"/>
      <c r="D77" s="125"/>
      <c r="E77" s="125"/>
      <c r="F77" s="126"/>
      <c r="G77" s="104"/>
      <c r="H77" s="10"/>
      <c r="I77" s="46"/>
      <c r="J77" s="9" t="s">
        <v>11</v>
      </c>
      <c r="K77" s="108">
        <f>SUM(K75:K76)</f>
        <v>26</v>
      </c>
      <c r="L77" s="108">
        <f>SUM(L75:L76)</f>
        <v>1064</v>
      </c>
      <c r="M77" s="108">
        <f>SUM(M75:M76)</f>
        <v>2380</v>
      </c>
      <c r="N77" s="10">
        <f>SUM(N75:N76)</f>
        <v>4074</v>
      </c>
      <c r="O77" s="46"/>
      <c r="P77" s="108"/>
      <c r="Q77" s="10"/>
      <c r="R77" s="58"/>
      <c r="V77" s="4"/>
    </row>
    <row r="78" spans="1:18" ht="15.75">
      <c r="A78" s="22" t="s">
        <v>12</v>
      </c>
      <c r="B78" s="26"/>
      <c r="C78" s="96"/>
      <c r="D78" s="96"/>
      <c r="E78" s="96"/>
      <c r="F78" s="17"/>
      <c r="G78" s="97"/>
      <c r="H78" s="7"/>
      <c r="I78" s="45"/>
      <c r="J78" s="2" t="s">
        <v>95</v>
      </c>
      <c r="K78" s="109">
        <v>425</v>
      </c>
      <c r="L78" s="109">
        <v>454</v>
      </c>
      <c r="M78" s="109">
        <v>700</v>
      </c>
      <c r="N78" s="110">
        <v>618</v>
      </c>
      <c r="O78" s="111"/>
      <c r="P78" s="101"/>
      <c r="Q78" s="7"/>
      <c r="R78" s="58"/>
    </row>
    <row r="79" spans="1:22" ht="15.75">
      <c r="A79" s="22" t="s">
        <v>44</v>
      </c>
      <c r="B79" s="26" t="s">
        <v>38</v>
      </c>
      <c r="C79" s="96">
        <v>46968</v>
      </c>
      <c r="D79" s="96">
        <v>47906</v>
      </c>
      <c r="E79" s="96">
        <v>46968</v>
      </c>
      <c r="F79" s="17">
        <v>47835</v>
      </c>
      <c r="G79" s="97"/>
      <c r="H79" s="7">
        <f>SUM(D79-F79)</f>
        <v>71</v>
      </c>
      <c r="I79" s="45"/>
      <c r="J79" s="6" t="s">
        <v>10</v>
      </c>
      <c r="K79" s="98">
        <v>1</v>
      </c>
      <c r="L79" s="98"/>
      <c r="M79" s="98"/>
      <c r="N79" s="99">
        <v>70</v>
      </c>
      <c r="O79" s="112"/>
      <c r="P79" s="101">
        <v>1422</v>
      </c>
      <c r="Q79" s="7">
        <v>3082</v>
      </c>
      <c r="R79" s="102">
        <f>K79/H79*100</f>
        <v>1.4084507042253522</v>
      </c>
      <c r="T79" s="58">
        <f>D79-F79</f>
        <v>71</v>
      </c>
      <c r="U79" s="58">
        <f>H79</f>
        <v>71</v>
      </c>
      <c r="V79" s="58">
        <f>N79+K79</f>
        <v>71</v>
      </c>
    </row>
    <row r="80" spans="1:18" ht="16.5" thickBot="1">
      <c r="A80" s="8"/>
      <c r="B80" s="27"/>
      <c r="C80" s="103"/>
      <c r="D80" s="103"/>
      <c r="E80" s="103"/>
      <c r="F80" s="19"/>
      <c r="G80" s="104"/>
      <c r="H80" s="10"/>
      <c r="I80" s="46"/>
      <c r="J80" s="9" t="s">
        <v>11</v>
      </c>
      <c r="K80" s="108">
        <f>SUM(K78:K79)</f>
        <v>426</v>
      </c>
      <c r="L80" s="108">
        <f>SUM(L78:L79)</f>
        <v>454</v>
      </c>
      <c r="M80" s="108">
        <f>SUM(M78:M79)</f>
        <v>700</v>
      </c>
      <c r="N80" s="10">
        <f>SUM(N78:N79)</f>
        <v>688</v>
      </c>
      <c r="O80" s="107"/>
      <c r="P80" s="108"/>
      <c r="Q80" s="10"/>
      <c r="R80" s="58"/>
    </row>
    <row r="81" spans="1:18" ht="15.75">
      <c r="A81" s="136"/>
      <c r="B81" s="32"/>
      <c r="C81" s="121"/>
      <c r="D81" s="121"/>
      <c r="E81" s="121"/>
      <c r="F81" s="122"/>
      <c r="G81" s="115"/>
      <c r="H81" s="116"/>
      <c r="I81" s="47"/>
      <c r="J81" s="2" t="s">
        <v>95</v>
      </c>
      <c r="K81" s="98">
        <v>23</v>
      </c>
      <c r="L81" s="98">
        <v>3107</v>
      </c>
      <c r="M81" s="98"/>
      <c r="N81" s="99"/>
      <c r="O81" s="112"/>
      <c r="P81" s="117"/>
      <c r="Q81" s="116"/>
      <c r="R81" s="58"/>
    </row>
    <row r="82" spans="1:22" ht="15.75">
      <c r="A82" s="22" t="s">
        <v>43</v>
      </c>
      <c r="B82" s="26" t="s">
        <v>38</v>
      </c>
      <c r="C82" s="131">
        <v>261386</v>
      </c>
      <c r="D82" s="131">
        <v>260646</v>
      </c>
      <c r="E82" s="131">
        <v>261386</v>
      </c>
      <c r="F82" s="132">
        <v>260631</v>
      </c>
      <c r="G82" s="133"/>
      <c r="H82" s="134">
        <f>SUM(D82-F82)</f>
        <v>15</v>
      </c>
      <c r="I82" s="135"/>
      <c r="J82" s="6" t="s">
        <v>10</v>
      </c>
      <c r="K82" s="98"/>
      <c r="L82" s="98"/>
      <c r="M82" s="98"/>
      <c r="N82" s="99">
        <v>15</v>
      </c>
      <c r="O82" s="112"/>
      <c r="P82" s="101">
        <v>23306</v>
      </c>
      <c r="Q82" s="7">
        <v>44012</v>
      </c>
      <c r="R82" s="102">
        <f>K82/H82*100</f>
        <v>0</v>
      </c>
      <c r="T82" s="58">
        <f>D82-F82</f>
        <v>15</v>
      </c>
      <c r="U82" s="58">
        <f>H82</f>
        <v>15</v>
      </c>
      <c r="V82" s="58">
        <f>N82+K82</f>
        <v>15</v>
      </c>
    </row>
    <row r="83" spans="1:18" ht="16.5" thickBot="1">
      <c r="A83" s="23"/>
      <c r="B83" s="27"/>
      <c r="C83" s="125"/>
      <c r="D83" s="125"/>
      <c r="E83" s="125"/>
      <c r="F83" s="126"/>
      <c r="G83" s="104"/>
      <c r="H83" s="10"/>
      <c r="I83" s="46"/>
      <c r="J83" s="9" t="s">
        <v>11</v>
      </c>
      <c r="K83" s="108">
        <f>SUM(K81:K82)</f>
        <v>23</v>
      </c>
      <c r="L83" s="108">
        <f>SUM(L81:L82)</f>
        <v>3107</v>
      </c>
      <c r="M83" s="108">
        <f>SUM(M81:M82)</f>
        <v>0</v>
      </c>
      <c r="N83" s="10">
        <f>SUM(N81:N82)</f>
        <v>15</v>
      </c>
      <c r="O83" s="46">
        <f>SUM(O81:O82)</f>
        <v>0</v>
      </c>
      <c r="P83" s="108"/>
      <c r="Q83" s="10"/>
      <c r="R83" s="58"/>
    </row>
    <row r="84" spans="1:18" ht="15.75">
      <c r="A84" s="11"/>
      <c r="B84" s="32"/>
      <c r="C84" s="113"/>
      <c r="D84" s="113"/>
      <c r="E84" s="113"/>
      <c r="F84" s="114"/>
      <c r="G84" s="115"/>
      <c r="H84" s="116"/>
      <c r="I84" s="47"/>
      <c r="J84" s="2" t="s">
        <v>95</v>
      </c>
      <c r="K84" s="98">
        <v>3</v>
      </c>
      <c r="L84" s="98">
        <v>26</v>
      </c>
      <c r="M84" s="98">
        <v>4131</v>
      </c>
      <c r="N84" s="99">
        <v>760</v>
      </c>
      <c r="O84" s="112"/>
      <c r="P84" s="117"/>
      <c r="Q84" s="116"/>
      <c r="R84" s="58"/>
    </row>
    <row r="85" spans="1:22" ht="15.75">
      <c r="A85" s="5" t="s">
        <v>73</v>
      </c>
      <c r="B85" s="26" t="s">
        <v>38</v>
      </c>
      <c r="C85" s="96">
        <v>25992</v>
      </c>
      <c r="D85" s="96">
        <v>26105</v>
      </c>
      <c r="E85" s="96">
        <v>25992</v>
      </c>
      <c r="F85" s="17">
        <v>25793</v>
      </c>
      <c r="G85" s="97"/>
      <c r="H85" s="7">
        <f>SUM(D85-F85)</f>
        <v>312</v>
      </c>
      <c r="I85" s="45"/>
      <c r="J85" s="6" t="s">
        <v>10</v>
      </c>
      <c r="K85" s="98">
        <v>249</v>
      </c>
      <c r="L85" s="98"/>
      <c r="M85" s="98"/>
      <c r="N85" s="99">
        <v>63</v>
      </c>
      <c r="O85" s="112"/>
      <c r="P85" s="101">
        <v>322</v>
      </c>
      <c r="Q85" s="7">
        <v>1658</v>
      </c>
      <c r="R85" s="102">
        <f>K85/H85*100</f>
        <v>79.8076923076923</v>
      </c>
      <c r="T85" s="58">
        <f>D85-F85</f>
        <v>312</v>
      </c>
      <c r="U85" s="58">
        <f>H85</f>
        <v>312</v>
      </c>
      <c r="V85" s="58">
        <f>N85+K85</f>
        <v>312</v>
      </c>
    </row>
    <row r="86" spans="1:18" ht="16.5" thickBot="1">
      <c r="A86" s="8"/>
      <c r="B86" s="27"/>
      <c r="C86" s="103"/>
      <c r="D86" s="103"/>
      <c r="E86" s="103"/>
      <c r="F86" s="19"/>
      <c r="G86" s="104"/>
      <c r="H86" s="10"/>
      <c r="I86" s="46"/>
      <c r="J86" s="9" t="s">
        <v>11</v>
      </c>
      <c r="K86" s="108">
        <f>SUM(K84:K85)</f>
        <v>252</v>
      </c>
      <c r="L86" s="108">
        <f>SUM(L84:L85)</f>
        <v>26</v>
      </c>
      <c r="M86" s="108">
        <f>SUM(M84:M85)</f>
        <v>4131</v>
      </c>
      <c r="N86" s="10">
        <f>SUM(N84:N85)</f>
        <v>823</v>
      </c>
      <c r="O86" s="107"/>
      <c r="P86" s="108"/>
      <c r="Q86" s="10"/>
      <c r="R86" s="58"/>
    </row>
    <row r="87" spans="1:18" ht="15.75">
      <c r="A87" s="11"/>
      <c r="B87" s="32"/>
      <c r="C87" s="113"/>
      <c r="D87" s="113"/>
      <c r="E87" s="113"/>
      <c r="F87" s="114"/>
      <c r="G87" s="115"/>
      <c r="H87" s="3"/>
      <c r="I87" s="18"/>
      <c r="J87" s="2" t="s">
        <v>95</v>
      </c>
      <c r="K87" s="98">
        <v>43</v>
      </c>
      <c r="L87" s="98">
        <v>316</v>
      </c>
      <c r="M87" s="98">
        <v>1440</v>
      </c>
      <c r="N87" s="99">
        <v>269</v>
      </c>
      <c r="O87" s="112"/>
      <c r="P87" s="117"/>
      <c r="Q87" s="116"/>
      <c r="R87" s="58"/>
    </row>
    <row r="88" spans="1:22" ht="15.75">
      <c r="A88" s="5" t="s">
        <v>61</v>
      </c>
      <c r="B88" s="26" t="s">
        <v>38</v>
      </c>
      <c r="C88" s="96">
        <v>86085</v>
      </c>
      <c r="D88" s="96">
        <v>87552</v>
      </c>
      <c r="E88" s="96">
        <v>86085</v>
      </c>
      <c r="F88" s="17">
        <v>87549</v>
      </c>
      <c r="G88" s="97"/>
      <c r="H88" s="7">
        <f>SUM(D88-F88)</f>
        <v>3</v>
      </c>
      <c r="I88" s="18"/>
      <c r="J88" s="6" t="s">
        <v>10</v>
      </c>
      <c r="K88" s="98">
        <v>1</v>
      </c>
      <c r="L88" s="98"/>
      <c r="M88" s="98"/>
      <c r="N88" s="99">
        <v>2</v>
      </c>
      <c r="O88" s="100"/>
      <c r="P88" s="101">
        <v>588</v>
      </c>
      <c r="Q88" s="7">
        <v>5521</v>
      </c>
      <c r="R88" s="102">
        <f>K88/H88*100</f>
        <v>33.33333333333333</v>
      </c>
      <c r="T88" s="58">
        <f>D88-F88</f>
        <v>3</v>
      </c>
      <c r="U88" s="58">
        <f>H88</f>
        <v>3</v>
      </c>
      <c r="V88" s="58">
        <f>N88+K88</f>
        <v>3</v>
      </c>
    </row>
    <row r="89" spans="1:18" ht="16.5" thickBot="1">
      <c r="A89" s="8"/>
      <c r="B89" s="27"/>
      <c r="C89" s="103"/>
      <c r="D89" s="103"/>
      <c r="E89" s="103"/>
      <c r="F89" s="19"/>
      <c r="G89" s="104"/>
      <c r="H89" s="10"/>
      <c r="I89" s="21"/>
      <c r="J89" s="9" t="s">
        <v>11</v>
      </c>
      <c r="K89" s="108">
        <f>SUM(K87:K88)</f>
        <v>44</v>
      </c>
      <c r="L89" s="108">
        <f>SUM(L87:L88)</f>
        <v>316</v>
      </c>
      <c r="M89" s="108">
        <f>SUM(M87:M88)</f>
        <v>1440</v>
      </c>
      <c r="N89" s="10">
        <f>SUM(N87:N88)</f>
        <v>271</v>
      </c>
      <c r="O89" s="107"/>
      <c r="P89" s="108"/>
      <c r="Q89" s="10"/>
      <c r="R89" s="58"/>
    </row>
    <row r="90" spans="1:18" ht="15.75">
      <c r="A90" s="11" t="s">
        <v>14</v>
      </c>
      <c r="B90" s="32"/>
      <c r="C90" s="113"/>
      <c r="D90" s="113"/>
      <c r="E90" s="113"/>
      <c r="F90" s="114"/>
      <c r="G90" s="115"/>
      <c r="H90" s="116"/>
      <c r="I90" s="47"/>
      <c r="J90" s="2" t="s">
        <v>95</v>
      </c>
      <c r="K90" s="98">
        <v>483</v>
      </c>
      <c r="L90" s="98">
        <v>316</v>
      </c>
      <c r="M90" s="98">
        <v>2879</v>
      </c>
      <c r="N90" s="99">
        <v>535</v>
      </c>
      <c r="O90" s="112"/>
      <c r="P90" s="117"/>
      <c r="Q90" s="116"/>
      <c r="R90" s="58"/>
    </row>
    <row r="91" spans="1:22" ht="15.75">
      <c r="A91" s="5" t="s">
        <v>45</v>
      </c>
      <c r="B91" s="26" t="s">
        <v>38</v>
      </c>
      <c r="C91" s="96">
        <v>61815</v>
      </c>
      <c r="D91" s="96">
        <v>63870</v>
      </c>
      <c r="E91" s="96">
        <v>61815</v>
      </c>
      <c r="F91" s="17">
        <v>63795</v>
      </c>
      <c r="G91" s="97"/>
      <c r="H91" s="7">
        <f>SUM(D91-F91)</f>
        <v>75</v>
      </c>
      <c r="I91" s="45"/>
      <c r="J91" s="6" t="s">
        <v>10</v>
      </c>
      <c r="K91" s="98">
        <v>60</v>
      </c>
      <c r="L91" s="98"/>
      <c r="M91" s="98"/>
      <c r="N91" s="99">
        <v>15</v>
      </c>
      <c r="O91" s="112"/>
      <c r="P91" s="101">
        <v>2163</v>
      </c>
      <c r="Q91" s="7">
        <v>6135</v>
      </c>
      <c r="R91" s="102">
        <f>K91/H91*100</f>
        <v>80</v>
      </c>
      <c r="T91" s="58">
        <f>D91-F91</f>
        <v>75</v>
      </c>
      <c r="U91" s="58">
        <f>H91</f>
        <v>75</v>
      </c>
      <c r="V91" s="58">
        <f>N91+K91</f>
        <v>75</v>
      </c>
    </row>
    <row r="92" spans="1:18" ht="16.5" thickBot="1">
      <c r="A92" s="8"/>
      <c r="B92" s="27"/>
      <c r="C92" s="103"/>
      <c r="D92" s="103"/>
      <c r="E92" s="103"/>
      <c r="F92" s="19"/>
      <c r="G92" s="104"/>
      <c r="H92" s="10"/>
      <c r="I92" s="46"/>
      <c r="J92" s="9" t="s">
        <v>11</v>
      </c>
      <c r="K92" s="108">
        <f>SUM(K90:K91)</f>
        <v>543</v>
      </c>
      <c r="L92" s="108">
        <f>SUM(L90:L91)</f>
        <v>316</v>
      </c>
      <c r="M92" s="108">
        <f>SUM(M90:M91)</f>
        <v>2879</v>
      </c>
      <c r="N92" s="10">
        <f>SUM(N90:N91)</f>
        <v>550</v>
      </c>
      <c r="O92" s="107"/>
      <c r="P92" s="108"/>
      <c r="Q92" s="10"/>
      <c r="R92" s="58"/>
    </row>
    <row r="93" spans="1:18" ht="15.75">
      <c r="A93" s="1"/>
      <c r="B93" s="32"/>
      <c r="C93" s="90"/>
      <c r="D93" s="90"/>
      <c r="E93" s="90"/>
      <c r="F93" s="14"/>
      <c r="G93" s="91"/>
      <c r="H93" s="3"/>
      <c r="I93" s="51"/>
      <c r="J93" s="2" t="s">
        <v>95</v>
      </c>
      <c r="K93" s="92">
        <v>447</v>
      </c>
      <c r="L93" s="92">
        <v>121</v>
      </c>
      <c r="M93" s="92">
        <v>75</v>
      </c>
      <c r="N93" s="93">
        <v>1003</v>
      </c>
      <c r="O93" s="94"/>
      <c r="P93" s="95"/>
      <c r="Q93" s="3"/>
      <c r="R93" s="58"/>
    </row>
    <row r="94" spans="1:22" ht="15.75">
      <c r="A94" s="5" t="s">
        <v>46</v>
      </c>
      <c r="B94" s="26" t="s">
        <v>38</v>
      </c>
      <c r="C94" s="96">
        <v>59623</v>
      </c>
      <c r="D94" s="96">
        <v>62838</v>
      </c>
      <c r="E94" s="96">
        <v>59623</v>
      </c>
      <c r="F94" s="17">
        <v>62383</v>
      </c>
      <c r="G94" s="97"/>
      <c r="H94" s="7">
        <f>SUM(D94-F94)</f>
        <v>455</v>
      </c>
      <c r="I94" s="45">
        <v>0</v>
      </c>
      <c r="J94" s="6" t="s">
        <v>10</v>
      </c>
      <c r="K94" s="98">
        <v>53</v>
      </c>
      <c r="L94" s="98"/>
      <c r="M94" s="98"/>
      <c r="N94" s="99">
        <v>402</v>
      </c>
      <c r="O94" s="112"/>
      <c r="P94" s="101">
        <v>856</v>
      </c>
      <c r="Q94" s="7">
        <v>5603</v>
      </c>
      <c r="R94" s="102">
        <f>K94/H94*100</f>
        <v>11.648351648351648</v>
      </c>
      <c r="T94" s="58">
        <f>D94-F94</f>
        <v>455</v>
      </c>
      <c r="U94" s="58">
        <f>H94</f>
        <v>455</v>
      </c>
      <c r="V94" s="58">
        <f>N94+K94</f>
        <v>455</v>
      </c>
    </row>
    <row r="95" spans="1:18" ht="16.5" thickBot="1">
      <c r="A95" s="8"/>
      <c r="B95" s="27"/>
      <c r="C95" s="103"/>
      <c r="D95" s="103"/>
      <c r="E95" s="103"/>
      <c r="F95" s="19"/>
      <c r="G95" s="104"/>
      <c r="H95" s="10"/>
      <c r="I95" s="46"/>
      <c r="J95" s="9" t="s">
        <v>11</v>
      </c>
      <c r="K95" s="105">
        <f>SUM(K93:K94)</f>
        <v>500</v>
      </c>
      <c r="L95" s="105">
        <f>SUM(L93:L94)</f>
        <v>121</v>
      </c>
      <c r="M95" s="105">
        <f>SUM(M93:M94)</f>
        <v>75</v>
      </c>
      <c r="N95" s="106">
        <f>SUM(N93:N94)</f>
        <v>1405</v>
      </c>
      <c r="O95" s="107"/>
      <c r="P95" s="108"/>
      <c r="Q95" s="10"/>
      <c r="R95" s="58"/>
    </row>
    <row r="96" spans="1:18" ht="15.75">
      <c r="A96" s="5"/>
      <c r="B96" s="26"/>
      <c r="C96" s="96"/>
      <c r="D96" s="96"/>
      <c r="E96" s="96"/>
      <c r="F96" s="17"/>
      <c r="G96" s="97"/>
      <c r="H96" s="7"/>
      <c r="I96" s="18"/>
      <c r="J96" s="2" t="s">
        <v>95</v>
      </c>
      <c r="K96" s="109">
        <v>117</v>
      </c>
      <c r="L96" s="109">
        <v>144</v>
      </c>
      <c r="M96" s="109">
        <v>428</v>
      </c>
      <c r="N96" s="110">
        <v>2255</v>
      </c>
      <c r="O96" s="111"/>
      <c r="P96" s="101"/>
      <c r="Q96" s="7"/>
      <c r="R96" s="58"/>
    </row>
    <row r="97" spans="1:22" ht="15.75">
      <c r="A97" s="5" t="s">
        <v>47</v>
      </c>
      <c r="B97" s="26" t="s">
        <v>38</v>
      </c>
      <c r="C97" s="96">
        <v>19117</v>
      </c>
      <c r="D97" s="96">
        <v>19676</v>
      </c>
      <c r="E97" s="96">
        <v>19117</v>
      </c>
      <c r="F97" s="17">
        <v>19629</v>
      </c>
      <c r="G97" s="97"/>
      <c r="H97" s="7">
        <f>SUM(D97-F97)</f>
        <v>47</v>
      </c>
      <c r="I97" s="18">
        <v>0</v>
      </c>
      <c r="J97" s="6" t="s">
        <v>10</v>
      </c>
      <c r="K97" s="98">
        <v>37</v>
      </c>
      <c r="L97" s="98"/>
      <c r="M97" s="98"/>
      <c r="N97" s="99">
        <v>10</v>
      </c>
      <c r="O97" s="100"/>
      <c r="P97" s="101">
        <v>1040</v>
      </c>
      <c r="Q97" s="7">
        <v>1548</v>
      </c>
      <c r="R97" s="102">
        <f>K97/H97*100</f>
        <v>78.72340425531915</v>
      </c>
      <c r="T97" s="58">
        <f>D97-F97</f>
        <v>47</v>
      </c>
      <c r="U97" s="58">
        <f>H97</f>
        <v>47</v>
      </c>
      <c r="V97" s="58">
        <f>N97+K97</f>
        <v>47</v>
      </c>
    </row>
    <row r="98" spans="1:18" ht="16.5" thickBot="1">
      <c r="A98" s="8"/>
      <c r="B98" s="27"/>
      <c r="C98" s="103"/>
      <c r="D98" s="103"/>
      <c r="E98" s="103"/>
      <c r="F98" s="19"/>
      <c r="G98" s="104"/>
      <c r="H98" s="10"/>
      <c r="I98" s="21"/>
      <c r="J98" s="9" t="s">
        <v>11</v>
      </c>
      <c r="K98" s="105">
        <f>SUM(K96:K97)</f>
        <v>154</v>
      </c>
      <c r="L98" s="105">
        <f>SUM(L96:L97)</f>
        <v>144</v>
      </c>
      <c r="M98" s="105">
        <f>SUM(M96:M97)</f>
        <v>428</v>
      </c>
      <c r="N98" s="106">
        <f>SUM(N96:N97)</f>
        <v>2265</v>
      </c>
      <c r="O98" s="107"/>
      <c r="P98" s="108"/>
      <c r="Q98" s="10"/>
      <c r="R98" s="58"/>
    </row>
    <row r="99" spans="1:18" ht="15.75">
      <c r="A99" s="11"/>
      <c r="B99" s="32"/>
      <c r="C99" s="113"/>
      <c r="D99" s="113"/>
      <c r="E99" s="113"/>
      <c r="F99" s="114"/>
      <c r="G99" s="115"/>
      <c r="H99" s="116"/>
      <c r="I99" s="47"/>
      <c r="J99" s="2" t="s">
        <v>95</v>
      </c>
      <c r="K99" s="98">
        <v>701</v>
      </c>
      <c r="L99" s="98">
        <v>906</v>
      </c>
      <c r="M99" s="98">
        <v>218</v>
      </c>
      <c r="N99" s="99">
        <v>733</v>
      </c>
      <c r="O99" s="112"/>
      <c r="P99" s="117"/>
      <c r="Q99" s="116"/>
      <c r="R99" s="58"/>
    </row>
    <row r="100" spans="1:22" ht="15.75">
      <c r="A100" s="5" t="s">
        <v>57</v>
      </c>
      <c r="B100" s="26" t="s">
        <v>38</v>
      </c>
      <c r="C100" s="96">
        <v>63532</v>
      </c>
      <c r="D100" s="96">
        <v>62293</v>
      </c>
      <c r="E100" s="96">
        <v>63532</v>
      </c>
      <c r="F100" s="17">
        <v>61127</v>
      </c>
      <c r="G100" s="97"/>
      <c r="H100" s="7">
        <f>SUM(D100-F100)</f>
        <v>1166</v>
      </c>
      <c r="I100" s="45"/>
      <c r="J100" s="6" t="s">
        <v>10</v>
      </c>
      <c r="K100" s="98"/>
      <c r="L100" s="98"/>
      <c r="M100" s="98"/>
      <c r="N100" s="99">
        <v>1166</v>
      </c>
      <c r="O100" s="100"/>
      <c r="P100" s="101">
        <v>3124</v>
      </c>
      <c r="Q100" s="7">
        <v>6865</v>
      </c>
      <c r="R100" s="102">
        <f>K100/H100*100</f>
        <v>0</v>
      </c>
      <c r="T100" s="58">
        <f>D100-F100</f>
        <v>1166</v>
      </c>
      <c r="U100" s="58">
        <f>H100</f>
        <v>1166</v>
      </c>
      <c r="V100" s="58">
        <f>N100+K100</f>
        <v>1166</v>
      </c>
    </row>
    <row r="101" spans="1:18" ht="16.5" thickBot="1">
      <c r="A101" s="8"/>
      <c r="B101" s="27"/>
      <c r="C101" s="103"/>
      <c r="D101" s="103"/>
      <c r="E101" s="103"/>
      <c r="F101" s="19"/>
      <c r="G101" s="104"/>
      <c r="H101" s="10"/>
      <c r="I101" s="46"/>
      <c r="J101" s="9" t="s">
        <v>11</v>
      </c>
      <c r="K101" s="108">
        <f>SUM(K99:K100)</f>
        <v>701</v>
      </c>
      <c r="L101" s="108">
        <f>SUM(L99:L100)</f>
        <v>906</v>
      </c>
      <c r="M101" s="108">
        <f>SUM(M99:M100)</f>
        <v>218</v>
      </c>
      <c r="N101" s="10">
        <f>SUM(N99:N100)</f>
        <v>1899</v>
      </c>
      <c r="O101" s="107"/>
      <c r="P101" s="108"/>
      <c r="Q101" s="10"/>
      <c r="R101" s="58"/>
    </row>
    <row r="102" spans="1:18" ht="15.75">
      <c r="A102" s="11" t="s">
        <v>13</v>
      </c>
      <c r="B102" s="32"/>
      <c r="C102" s="113"/>
      <c r="D102" s="113"/>
      <c r="E102" s="113"/>
      <c r="F102" s="114"/>
      <c r="G102" s="115"/>
      <c r="H102" s="116"/>
      <c r="I102" s="47"/>
      <c r="J102" s="2" t="s">
        <v>95</v>
      </c>
      <c r="K102" s="98">
        <v>88</v>
      </c>
      <c r="L102" s="98">
        <v>182</v>
      </c>
      <c r="M102" s="98">
        <v>765</v>
      </c>
      <c r="N102" s="99">
        <v>463</v>
      </c>
      <c r="O102" s="112"/>
      <c r="P102" s="117"/>
      <c r="Q102" s="116"/>
      <c r="R102" s="58"/>
    </row>
    <row r="103" spans="1:22" ht="15.75">
      <c r="A103" s="5" t="s">
        <v>74</v>
      </c>
      <c r="B103" s="26" t="s">
        <v>38</v>
      </c>
      <c r="C103" s="96">
        <v>11969</v>
      </c>
      <c r="D103" s="96">
        <v>12290</v>
      </c>
      <c r="E103" s="96">
        <v>11969</v>
      </c>
      <c r="F103" s="17">
        <v>11293</v>
      </c>
      <c r="G103" s="97"/>
      <c r="H103" s="7">
        <f>SUM(D103-F103)</f>
        <v>997</v>
      </c>
      <c r="I103" s="45"/>
      <c r="J103" s="6" t="s">
        <v>10</v>
      </c>
      <c r="K103" s="98">
        <v>10</v>
      </c>
      <c r="L103" s="98"/>
      <c r="M103" s="98"/>
      <c r="N103" s="99">
        <v>987</v>
      </c>
      <c r="O103" s="112"/>
      <c r="P103" s="101">
        <v>436</v>
      </c>
      <c r="Q103" s="7">
        <v>906</v>
      </c>
      <c r="R103" s="102">
        <f>K103/H103*100</f>
        <v>1.0030090270812437</v>
      </c>
      <c r="T103" s="58">
        <f>D103-F103</f>
        <v>997</v>
      </c>
      <c r="U103" s="58">
        <f>H103</f>
        <v>997</v>
      </c>
      <c r="V103" s="58">
        <f>N103+K103</f>
        <v>997</v>
      </c>
    </row>
    <row r="104" spans="1:18" ht="16.5" thickBot="1">
      <c r="A104" s="8"/>
      <c r="B104" s="27"/>
      <c r="C104" s="103"/>
      <c r="D104" s="103"/>
      <c r="E104" s="103"/>
      <c r="F104" s="19"/>
      <c r="G104" s="104"/>
      <c r="H104" s="10"/>
      <c r="I104" s="46"/>
      <c r="J104" s="9" t="s">
        <v>11</v>
      </c>
      <c r="K104" s="108">
        <f>SUM(K102:K103)</f>
        <v>98</v>
      </c>
      <c r="L104" s="108">
        <f>SUM(L102:L103)</f>
        <v>182</v>
      </c>
      <c r="M104" s="108">
        <f>SUM(M102:M103)</f>
        <v>765</v>
      </c>
      <c r="N104" s="10">
        <f>SUM(N102:N103)</f>
        <v>1450</v>
      </c>
      <c r="O104" s="107"/>
      <c r="P104" s="108"/>
      <c r="Q104" s="10"/>
      <c r="R104" s="58"/>
    </row>
    <row r="105" spans="1:18" ht="18.75">
      <c r="A105" s="24"/>
      <c r="R105" s="58"/>
    </row>
    <row r="106" spans="1:18" ht="23.25">
      <c r="A106" s="162" t="s">
        <v>64</v>
      </c>
      <c r="B106" s="162"/>
      <c r="C106" s="162"/>
      <c r="D106" s="162"/>
      <c r="E106" s="162"/>
      <c r="F106" s="162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58"/>
    </row>
    <row r="107" spans="1:18" s="137" customFormat="1" ht="20.25">
      <c r="A107" s="156" t="s">
        <v>90</v>
      </c>
      <c r="B107" s="156"/>
      <c r="C107" s="156"/>
      <c r="D107" s="156"/>
      <c r="E107" s="156"/>
      <c r="F107" s="156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58"/>
    </row>
    <row r="108" spans="1:18" s="137" customFormat="1" ht="20.25">
      <c r="A108" s="56"/>
      <c r="B108" s="56"/>
      <c r="C108" s="56"/>
      <c r="D108" s="56"/>
      <c r="E108" s="56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8"/>
    </row>
    <row r="109" ht="16.5" thickBot="1">
      <c r="R109" s="58"/>
    </row>
    <row r="110" spans="1:18" ht="13.5" customHeight="1">
      <c r="A110" s="60"/>
      <c r="B110" s="61" t="s">
        <v>23</v>
      </c>
      <c r="C110" s="158" t="s">
        <v>27</v>
      </c>
      <c r="D110" s="159"/>
      <c r="E110" s="160" t="s">
        <v>31</v>
      </c>
      <c r="F110" s="161"/>
      <c r="G110" s="63" t="s">
        <v>0</v>
      </c>
      <c r="H110" s="64"/>
      <c r="I110" s="65" t="s">
        <v>16</v>
      </c>
      <c r="J110" s="66"/>
      <c r="K110" s="67" t="s">
        <v>1</v>
      </c>
      <c r="L110" s="67" t="s">
        <v>2</v>
      </c>
      <c r="M110" s="67" t="s">
        <v>19</v>
      </c>
      <c r="N110" s="68" t="s">
        <v>3</v>
      </c>
      <c r="O110" s="65" t="s">
        <v>4</v>
      </c>
      <c r="P110" s="62" t="s">
        <v>25</v>
      </c>
      <c r="Q110" s="69" t="s">
        <v>26</v>
      </c>
      <c r="R110" s="59" t="s">
        <v>87</v>
      </c>
    </row>
    <row r="111" spans="1:18" ht="16.5" customHeight="1">
      <c r="A111" s="70" t="s">
        <v>5</v>
      </c>
      <c r="B111" s="41" t="s">
        <v>21</v>
      </c>
      <c r="C111" s="71" t="s">
        <v>28</v>
      </c>
      <c r="D111" s="72" t="s">
        <v>30</v>
      </c>
      <c r="E111" s="73" t="s">
        <v>28</v>
      </c>
      <c r="F111" s="74" t="s">
        <v>30</v>
      </c>
      <c r="G111" s="75" t="s">
        <v>84</v>
      </c>
      <c r="H111" s="76" t="s">
        <v>85</v>
      </c>
      <c r="I111" s="72" t="s">
        <v>17</v>
      </c>
      <c r="J111" s="77" t="s">
        <v>24</v>
      </c>
      <c r="K111" s="78" t="s">
        <v>6</v>
      </c>
      <c r="L111" s="79"/>
      <c r="M111" s="78" t="s">
        <v>20</v>
      </c>
      <c r="N111" s="80" t="s">
        <v>7</v>
      </c>
      <c r="O111" s="72" t="s">
        <v>8</v>
      </c>
      <c r="P111" s="73" t="s">
        <v>91</v>
      </c>
      <c r="Q111" s="81" t="s">
        <v>91</v>
      </c>
      <c r="R111" s="59" t="s">
        <v>88</v>
      </c>
    </row>
    <row r="112" spans="1:18" ht="16.5" thickBot="1">
      <c r="A112" s="27"/>
      <c r="B112" s="82" t="s">
        <v>22</v>
      </c>
      <c r="C112" s="83" t="s">
        <v>29</v>
      </c>
      <c r="D112" s="84" t="s">
        <v>91</v>
      </c>
      <c r="E112" s="85" t="s">
        <v>29</v>
      </c>
      <c r="F112" s="86" t="s">
        <v>91</v>
      </c>
      <c r="G112" s="83"/>
      <c r="H112" s="87"/>
      <c r="I112" s="84" t="s">
        <v>18</v>
      </c>
      <c r="J112" s="88"/>
      <c r="K112" s="85"/>
      <c r="L112" s="20"/>
      <c r="M112" s="85"/>
      <c r="N112" s="87"/>
      <c r="O112" s="84"/>
      <c r="P112" s="20"/>
      <c r="Q112" s="89"/>
      <c r="R112" s="58"/>
    </row>
    <row r="113" spans="1:18" ht="15.75">
      <c r="A113" s="11" t="s">
        <v>78</v>
      </c>
      <c r="B113" s="32" t="s">
        <v>35</v>
      </c>
      <c r="C113" s="113"/>
      <c r="D113" s="113"/>
      <c r="E113" s="113"/>
      <c r="F113" s="114"/>
      <c r="G113" s="115"/>
      <c r="H113" s="116"/>
      <c r="I113" s="47"/>
      <c r="J113" s="2" t="s">
        <v>95</v>
      </c>
      <c r="K113" s="98">
        <v>31</v>
      </c>
      <c r="L113" s="98">
        <v>29</v>
      </c>
      <c r="M113" s="98">
        <v>17</v>
      </c>
      <c r="N113" s="99">
        <v>53</v>
      </c>
      <c r="O113" s="112"/>
      <c r="P113" s="117"/>
      <c r="Q113" s="116"/>
      <c r="R113" s="58"/>
    </row>
    <row r="114" spans="1:22" ht="15.75">
      <c r="A114" s="5" t="s">
        <v>79</v>
      </c>
      <c r="B114" s="26" t="s">
        <v>36</v>
      </c>
      <c r="C114" s="96">
        <v>2761</v>
      </c>
      <c r="D114" s="96">
        <v>2864</v>
      </c>
      <c r="E114" s="96">
        <v>2761</v>
      </c>
      <c r="F114" s="17">
        <v>2840</v>
      </c>
      <c r="G114" s="97"/>
      <c r="H114" s="7">
        <v>24</v>
      </c>
      <c r="I114" s="45">
        <v>0</v>
      </c>
      <c r="J114" s="6" t="s">
        <v>10</v>
      </c>
      <c r="K114" s="98">
        <v>19</v>
      </c>
      <c r="L114" s="98"/>
      <c r="M114" s="98"/>
      <c r="N114" s="99">
        <v>5</v>
      </c>
      <c r="O114" s="112"/>
      <c r="P114" s="101">
        <v>71</v>
      </c>
      <c r="Q114" s="7">
        <v>198</v>
      </c>
      <c r="R114" s="102">
        <f>K114/H114*100</f>
        <v>79.16666666666666</v>
      </c>
      <c r="T114" s="58">
        <f>D114-F114</f>
        <v>24</v>
      </c>
      <c r="U114" s="58">
        <f>H114</f>
        <v>24</v>
      </c>
      <c r="V114" s="58">
        <f>N114+K114</f>
        <v>24</v>
      </c>
    </row>
    <row r="115" spans="1:18" ht="16.5" thickBot="1">
      <c r="A115" s="8"/>
      <c r="B115" s="27" t="s">
        <v>37</v>
      </c>
      <c r="C115" s="103"/>
      <c r="D115" s="103"/>
      <c r="E115" s="103"/>
      <c r="F115" s="19"/>
      <c r="G115" s="104"/>
      <c r="H115" s="10"/>
      <c r="I115" s="46"/>
      <c r="J115" s="9" t="s">
        <v>11</v>
      </c>
      <c r="K115" s="105">
        <f>SUM(K113:K114)</f>
        <v>50</v>
      </c>
      <c r="L115" s="105">
        <f>SUM(L113:L114)</f>
        <v>29</v>
      </c>
      <c r="M115" s="105">
        <f>SUM(M113:M114)</f>
        <v>17</v>
      </c>
      <c r="N115" s="106">
        <f>SUM(N113:N114)</f>
        <v>58</v>
      </c>
      <c r="O115" s="107">
        <f>SUM(O113:O114)</f>
        <v>0</v>
      </c>
      <c r="P115" s="108"/>
      <c r="Q115" s="10"/>
      <c r="R115" s="58"/>
    </row>
    <row r="116" spans="1:18" ht="15.75">
      <c r="A116" s="1"/>
      <c r="B116" s="32" t="s">
        <v>35</v>
      </c>
      <c r="C116" s="90"/>
      <c r="D116" s="90"/>
      <c r="E116" s="90"/>
      <c r="F116" s="14"/>
      <c r="G116" s="91"/>
      <c r="H116" s="3"/>
      <c r="I116" s="51"/>
      <c r="J116" s="2" t="s">
        <v>95</v>
      </c>
      <c r="K116" s="92">
        <v>29</v>
      </c>
      <c r="L116" s="92">
        <v>15</v>
      </c>
      <c r="M116" s="92">
        <v>58</v>
      </c>
      <c r="N116" s="93">
        <v>14</v>
      </c>
      <c r="O116" s="94"/>
      <c r="P116" s="95"/>
      <c r="Q116" s="3"/>
      <c r="R116" s="58"/>
    </row>
    <row r="117" spans="1:21" ht="15.75">
      <c r="A117" s="5" t="s">
        <v>59</v>
      </c>
      <c r="B117" s="26" t="s">
        <v>36</v>
      </c>
      <c r="C117" s="96">
        <v>2459</v>
      </c>
      <c r="D117" s="96">
        <v>2570</v>
      </c>
      <c r="E117" s="96">
        <v>2459</v>
      </c>
      <c r="F117" s="17">
        <v>2570</v>
      </c>
      <c r="G117" s="97">
        <v>0</v>
      </c>
      <c r="H117" s="7">
        <v>0</v>
      </c>
      <c r="I117" s="45">
        <v>0</v>
      </c>
      <c r="J117" s="6" t="s">
        <v>10</v>
      </c>
      <c r="K117" s="98">
        <v>0</v>
      </c>
      <c r="L117" s="98">
        <v>0</v>
      </c>
      <c r="M117" s="98">
        <v>0</v>
      </c>
      <c r="N117" s="99">
        <v>0</v>
      </c>
      <c r="O117" s="112">
        <v>0</v>
      </c>
      <c r="P117" s="101">
        <v>190</v>
      </c>
      <c r="Q117" s="7">
        <v>176</v>
      </c>
      <c r="R117" s="102"/>
      <c r="T117" s="58">
        <f>D117-F117</f>
        <v>0</v>
      </c>
      <c r="U117" s="58">
        <f>H117</f>
        <v>0</v>
      </c>
    </row>
    <row r="118" spans="1:18" ht="16.5" thickBot="1">
      <c r="A118" s="8"/>
      <c r="B118" s="27" t="s">
        <v>37</v>
      </c>
      <c r="C118" s="103"/>
      <c r="D118" s="103"/>
      <c r="E118" s="103"/>
      <c r="F118" s="19"/>
      <c r="G118" s="104"/>
      <c r="H118" s="10"/>
      <c r="I118" s="46"/>
      <c r="J118" s="9" t="s">
        <v>11</v>
      </c>
      <c r="K118" s="105">
        <f>SUM(K116:K117)</f>
        <v>29</v>
      </c>
      <c r="L118" s="105">
        <f>SUM(L116:L117)</f>
        <v>15</v>
      </c>
      <c r="M118" s="105">
        <f>SUM(M116:M117)</f>
        <v>58</v>
      </c>
      <c r="N118" s="106">
        <f>SUM(N116:N117)</f>
        <v>14</v>
      </c>
      <c r="O118" s="107">
        <f>SUM(O116:O117)</f>
        <v>0</v>
      </c>
      <c r="P118" s="108"/>
      <c r="Q118" s="10"/>
      <c r="R118" s="58"/>
    </row>
    <row r="119" spans="1:18" ht="15.75">
      <c r="A119" s="5" t="s">
        <v>80</v>
      </c>
      <c r="B119" s="26" t="s">
        <v>35</v>
      </c>
      <c r="C119" s="96"/>
      <c r="D119" s="96"/>
      <c r="E119" s="96"/>
      <c r="F119" s="17"/>
      <c r="G119" s="97"/>
      <c r="H119" s="7"/>
      <c r="I119" s="45"/>
      <c r="J119" s="2" t="s">
        <v>95</v>
      </c>
      <c r="K119" s="109">
        <v>2</v>
      </c>
      <c r="L119" s="109">
        <v>99</v>
      </c>
      <c r="M119" s="109">
        <v>8</v>
      </c>
      <c r="N119" s="110">
        <v>132</v>
      </c>
      <c r="O119" s="111"/>
      <c r="P119" s="101"/>
      <c r="Q119" s="7"/>
      <c r="R119" s="58"/>
    </row>
    <row r="120" spans="1:22" ht="15.75">
      <c r="A120" s="5" t="s">
        <v>81</v>
      </c>
      <c r="B120" s="26" t="s">
        <v>36</v>
      </c>
      <c r="C120" s="96">
        <v>22985</v>
      </c>
      <c r="D120" s="96">
        <v>23320</v>
      </c>
      <c r="E120" s="96">
        <v>22985</v>
      </c>
      <c r="F120" s="17">
        <v>23273</v>
      </c>
      <c r="G120" s="97"/>
      <c r="H120" s="7">
        <v>47</v>
      </c>
      <c r="I120" s="45">
        <v>0</v>
      </c>
      <c r="J120" s="6" t="s">
        <v>10</v>
      </c>
      <c r="K120" s="98">
        <v>1</v>
      </c>
      <c r="L120" s="98"/>
      <c r="M120" s="98"/>
      <c r="N120" s="99">
        <v>46</v>
      </c>
      <c r="O120" s="112"/>
      <c r="P120" s="101">
        <v>132</v>
      </c>
      <c r="Q120" s="7">
        <v>1910</v>
      </c>
      <c r="R120" s="102">
        <f>K120/H120*100</f>
        <v>2.127659574468085</v>
      </c>
      <c r="T120" s="58">
        <f>D120-F120</f>
        <v>47</v>
      </c>
      <c r="U120" s="58">
        <f>H120</f>
        <v>47</v>
      </c>
      <c r="V120" s="58">
        <f>N120+K120</f>
        <v>47</v>
      </c>
    </row>
    <row r="121" spans="1:18" ht="16.5" thickBot="1">
      <c r="A121" s="8" t="s">
        <v>60</v>
      </c>
      <c r="B121" s="27" t="s">
        <v>37</v>
      </c>
      <c r="C121" s="103"/>
      <c r="D121" s="103"/>
      <c r="E121" s="103"/>
      <c r="F121" s="19"/>
      <c r="G121" s="104"/>
      <c r="H121" s="10"/>
      <c r="I121" s="46"/>
      <c r="J121" s="9" t="s">
        <v>11</v>
      </c>
      <c r="K121" s="105">
        <f>SUM(K119:K120)</f>
        <v>3</v>
      </c>
      <c r="L121" s="105">
        <f>SUM(L119:L120)</f>
        <v>99</v>
      </c>
      <c r="M121" s="105">
        <f>SUM(M119:M120)</f>
        <v>8</v>
      </c>
      <c r="N121" s="106">
        <f>SUM(N119:N120)</f>
        <v>178</v>
      </c>
      <c r="O121" s="107">
        <f>SUM(O119:O120)</f>
        <v>0</v>
      </c>
      <c r="P121" s="108"/>
      <c r="Q121" s="10"/>
      <c r="R121" s="58"/>
    </row>
    <row r="122" spans="1:18" ht="15.75">
      <c r="A122" s="11" t="s">
        <v>58</v>
      </c>
      <c r="B122" s="32" t="s">
        <v>35</v>
      </c>
      <c r="C122" s="113"/>
      <c r="D122" s="113"/>
      <c r="E122" s="113"/>
      <c r="F122" s="114"/>
      <c r="G122" s="115"/>
      <c r="H122" s="116"/>
      <c r="I122" s="47"/>
      <c r="J122" s="2" t="s">
        <v>95</v>
      </c>
      <c r="K122" s="98">
        <v>0</v>
      </c>
      <c r="L122" s="98">
        <v>24</v>
      </c>
      <c r="M122" s="98">
        <v>1885</v>
      </c>
      <c r="N122" s="99">
        <v>1166</v>
      </c>
      <c r="O122" s="112"/>
      <c r="P122" s="117"/>
      <c r="Q122" s="116"/>
      <c r="R122" s="58"/>
    </row>
    <row r="123" spans="1:22" ht="15.75">
      <c r="A123" s="5" t="s">
        <v>82</v>
      </c>
      <c r="B123" s="26" t="s">
        <v>36</v>
      </c>
      <c r="C123" s="96">
        <v>12498</v>
      </c>
      <c r="D123" s="96">
        <v>12223</v>
      </c>
      <c r="E123" s="96">
        <v>12498</v>
      </c>
      <c r="F123" s="17">
        <v>11961</v>
      </c>
      <c r="G123" s="97"/>
      <c r="H123" s="7">
        <v>262</v>
      </c>
      <c r="I123" s="45">
        <v>0</v>
      </c>
      <c r="J123" s="6" t="s">
        <v>10</v>
      </c>
      <c r="K123" s="98">
        <v>210</v>
      </c>
      <c r="L123" s="98">
        <v>0</v>
      </c>
      <c r="M123" s="98">
        <v>0</v>
      </c>
      <c r="N123" s="99">
        <v>52</v>
      </c>
      <c r="O123" s="112"/>
      <c r="P123" s="101">
        <v>290</v>
      </c>
      <c r="Q123" s="7">
        <v>780</v>
      </c>
      <c r="R123" s="102">
        <f>K123/H123*100</f>
        <v>80.1526717557252</v>
      </c>
      <c r="T123" s="58">
        <f>D123-F123</f>
        <v>262</v>
      </c>
      <c r="U123" s="58">
        <f>H123</f>
        <v>262</v>
      </c>
      <c r="V123" s="58">
        <f>N123+K123</f>
        <v>262</v>
      </c>
    </row>
    <row r="124" spans="1:18" ht="16.5" thickBot="1">
      <c r="A124" s="5" t="s">
        <v>75</v>
      </c>
      <c r="B124" s="26" t="s">
        <v>37</v>
      </c>
      <c r="C124" s="96"/>
      <c r="D124" s="96"/>
      <c r="E124" s="96"/>
      <c r="F124" s="17"/>
      <c r="G124" s="97"/>
      <c r="H124" s="7"/>
      <c r="I124" s="45"/>
      <c r="J124" s="9" t="s">
        <v>11</v>
      </c>
      <c r="K124" s="117">
        <f>SUM(K122:K123)</f>
        <v>210</v>
      </c>
      <c r="L124" s="117">
        <f>SUM(L122:L123)</f>
        <v>24</v>
      </c>
      <c r="M124" s="117">
        <f>SUM(M122:M123)</f>
        <v>1885</v>
      </c>
      <c r="N124" s="116">
        <f>SUM(N122:N123)</f>
        <v>1218</v>
      </c>
      <c r="O124" s="47">
        <f>SUM(O122:O123)</f>
        <v>0</v>
      </c>
      <c r="P124" s="101"/>
      <c r="Q124" s="7"/>
      <c r="R124" s="58"/>
    </row>
    <row r="125" spans="1:18" ht="15.75">
      <c r="A125" s="1"/>
      <c r="B125" s="32" t="s">
        <v>35</v>
      </c>
      <c r="C125" s="14"/>
      <c r="D125" s="15"/>
      <c r="E125" s="14"/>
      <c r="F125" s="43"/>
      <c r="G125" s="37"/>
      <c r="H125" s="3"/>
      <c r="I125" s="51"/>
      <c r="J125" s="2" t="s">
        <v>95</v>
      </c>
      <c r="K125" s="92">
        <v>231</v>
      </c>
      <c r="L125" s="92">
        <v>205</v>
      </c>
      <c r="M125" s="92">
        <v>14466</v>
      </c>
      <c r="N125" s="93">
        <v>711</v>
      </c>
      <c r="O125" s="94">
        <v>0</v>
      </c>
      <c r="P125" s="95"/>
      <c r="Q125" s="3"/>
      <c r="R125" s="58"/>
    </row>
    <row r="126" spans="1:22" ht="15.75">
      <c r="A126" s="5" t="s">
        <v>39</v>
      </c>
      <c r="B126" s="26" t="s">
        <v>36</v>
      </c>
      <c r="C126" s="17">
        <v>35752</v>
      </c>
      <c r="D126" s="79">
        <v>35940</v>
      </c>
      <c r="E126" s="17">
        <v>35752</v>
      </c>
      <c r="F126" s="138">
        <v>35758</v>
      </c>
      <c r="G126" s="38">
        <v>0</v>
      </c>
      <c r="H126" s="7">
        <v>182</v>
      </c>
      <c r="I126" s="45">
        <v>0</v>
      </c>
      <c r="J126" s="6" t="s">
        <v>10</v>
      </c>
      <c r="K126" s="98">
        <v>146</v>
      </c>
      <c r="L126" s="98">
        <v>0</v>
      </c>
      <c r="M126" s="98">
        <v>0</v>
      </c>
      <c r="N126" s="99">
        <v>36</v>
      </c>
      <c r="O126" s="112">
        <v>0</v>
      </c>
      <c r="P126" s="101">
        <v>1067</v>
      </c>
      <c r="Q126" s="7">
        <v>1561</v>
      </c>
      <c r="R126" s="102">
        <f>K126/H126*100</f>
        <v>80.21978021978022</v>
      </c>
      <c r="T126" s="58">
        <f>D126-F126</f>
        <v>182</v>
      </c>
      <c r="U126" s="58">
        <f>H126</f>
        <v>182</v>
      </c>
      <c r="V126" s="58">
        <f>N126+K126</f>
        <v>182</v>
      </c>
    </row>
    <row r="127" spans="1:18" ht="16.5" thickBot="1">
      <c r="A127" s="8"/>
      <c r="B127" s="27" t="s">
        <v>37</v>
      </c>
      <c r="C127" s="19"/>
      <c r="D127" s="20"/>
      <c r="E127" s="19"/>
      <c r="F127" s="44"/>
      <c r="G127" s="39"/>
      <c r="H127" s="10"/>
      <c r="I127" s="46"/>
      <c r="J127" s="9" t="s">
        <v>11</v>
      </c>
      <c r="K127" s="105">
        <f>SUM(K125:K126)</f>
        <v>377</v>
      </c>
      <c r="L127" s="105">
        <f>SUM(L125:L126)</f>
        <v>205</v>
      </c>
      <c r="M127" s="105">
        <f>SUM(M125:M126)</f>
        <v>14466</v>
      </c>
      <c r="N127" s="106">
        <f>SUM(N125:N126)</f>
        <v>747</v>
      </c>
      <c r="O127" s="107">
        <f>SUM(O125:O126)</f>
        <v>0</v>
      </c>
      <c r="P127" s="108"/>
      <c r="Q127" s="10"/>
      <c r="R127" s="58"/>
    </row>
    <row r="128" spans="1:18" ht="15.75">
      <c r="A128" s="1" t="s">
        <v>96</v>
      </c>
      <c r="B128" s="32" t="s">
        <v>35</v>
      </c>
      <c r="C128" s="14"/>
      <c r="D128" s="15"/>
      <c r="E128" s="14"/>
      <c r="F128" s="43"/>
      <c r="G128" s="37"/>
      <c r="H128" s="3"/>
      <c r="I128" s="51"/>
      <c r="J128" s="2" t="s">
        <v>95</v>
      </c>
      <c r="K128" s="92"/>
      <c r="L128" s="92">
        <v>31</v>
      </c>
      <c r="M128" s="92"/>
      <c r="N128" s="93"/>
      <c r="O128" s="94">
        <v>0</v>
      </c>
      <c r="P128" s="95"/>
      <c r="Q128" s="3"/>
      <c r="R128" s="58"/>
    </row>
    <row r="129" spans="1:22" ht="15.75">
      <c r="A129" s="5" t="s">
        <v>97</v>
      </c>
      <c r="B129" s="26" t="s">
        <v>36</v>
      </c>
      <c r="C129" s="17">
        <v>7441</v>
      </c>
      <c r="D129" s="79">
        <v>7441</v>
      </c>
      <c r="E129" s="17">
        <v>7441</v>
      </c>
      <c r="F129" s="138">
        <v>7424</v>
      </c>
      <c r="G129" s="38"/>
      <c r="H129" s="7">
        <v>17</v>
      </c>
      <c r="I129" s="45">
        <v>0</v>
      </c>
      <c r="J129" s="6" t="s">
        <v>10</v>
      </c>
      <c r="K129" s="98">
        <v>13</v>
      </c>
      <c r="L129" s="98">
        <v>0</v>
      </c>
      <c r="M129" s="98">
        <v>0</v>
      </c>
      <c r="N129" s="99">
        <v>4</v>
      </c>
      <c r="O129" s="112">
        <v>0</v>
      </c>
      <c r="P129" s="101">
        <v>21</v>
      </c>
      <c r="Q129" s="7">
        <v>1006</v>
      </c>
      <c r="R129" s="102">
        <f>K129/H129*100</f>
        <v>76.47058823529412</v>
      </c>
      <c r="T129" s="58">
        <f>D129-F129</f>
        <v>17</v>
      </c>
      <c r="U129" s="58">
        <f>H129</f>
        <v>17</v>
      </c>
      <c r="V129" s="58">
        <f>N129+K129</f>
        <v>17</v>
      </c>
    </row>
    <row r="130" spans="1:18" ht="16.5" thickBot="1">
      <c r="A130" s="8"/>
      <c r="B130" s="27" t="s">
        <v>37</v>
      </c>
      <c r="C130" s="19"/>
      <c r="D130" s="20"/>
      <c r="E130" s="19"/>
      <c r="F130" s="44"/>
      <c r="G130" s="39"/>
      <c r="H130" s="10"/>
      <c r="I130" s="46"/>
      <c r="J130" s="9" t="s">
        <v>11</v>
      </c>
      <c r="K130" s="105">
        <f>SUM(K128:K129)</f>
        <v>13</v>
      </c>
      <c r="L130" s="105">
        <f>SUM(L128:L129)</f>
        <v>31</v>
      </c>
      <c r="M130" s="105">
        <f>SUM(M128:M129)</f>
        <v>0</v>
      </c>
      <c r="N130" s="106">
        <f>SUM(N128:N129)</f>
        <v>4</v>
      </c>
      <c r="O130" s="107">
        <f>SUM(O128:O129)</f>
        <v>0</v>
      </c>
      <c r="P130" s="108"/>
      <c r="Q130" s="10"/>
      <c r="R130" s="58"/>
    </row>
    <row r="131" spans="1:22" ht="15.75">
      <c r="A131" s="40"/>
      <c r="B131" s="41"/>
      <c r="C131" s="17"/>
      <c r="D131" s="17"/>
      <c r="E131" s="17"/>
      <c r="F131" s="17"/>
      <c r="G131" s="25"/>
      <c r="H131" s="25"/>
      <c r="I131" s="25"/>
      <c r="J131" s="42"/>
      <c r="K131" s="25"/>
      <c r="L131" s="25"/>
      <c r="M131" s="25"/>
      <c r="N131" s="25"/>
      <c r="O131" s="25"/>
      <c r="P131" s="25"/>
      <c r="Q131" s="25"/>
      <c r="R131" s="58"/>
      <c r="U131" s="4">
        <f>SUM(U1:U130)</f>
        <v>11072</v>
      </c>
      <c r="V131" s="4">
        <f>SUM(V1:V130)</f>
        <v>11072</v>
      </c>
    </row>
    <row r="132" ht="16.5" thickBot="1">
      <c r="R132" s="58"/>
    </row>
    <row r="133" spans="3:18" ht="15.75">
      <c r="C133" s="158" t="s">
        <v>27</v>
      </c>
      <c r="D133" s="159"/>
      <c r="E133" s="160" t="s">
        <v>31</v>
      </c>
      <c r="F133" s="161"/>
      <c r="G133" s="63" t="s">
        <v>0</v>
      </c>
      <c r="H133" s="64"/>
      <c r="I133" s="139" t="s">
        <v>16</v>
      </c>
      <c r="J133" s="66"/>
      <c r="K133" s="67" t="s">
        <v>1</v>
      </c>
      <c r="L133" s="67" t="s">
        <v>2</v>
      </c>
      <c r="M133" s="67" t="s">
        <v>19</v>
      </c>
      <c r="N133" s="68" t="s">
        <v>3</v>
      </c>
      <c r="R133" s="58"/>
    </row>
    <row r="134" spans="3:18" ht="15.75">
      <c r="C134" s="71" t="s">
        <v>28</v>
      </c>
      <c r="D134" s="72" t="s">
        <v>30</v>
      </c>
      <c r="E134" s="73" t="s">
        <v>28</v>
      </c>
      <c r="F134" s="74" t="s">
        <v>30</v>
      </c>
      <c r="G134" s="75" t="s">
        <v>84</v>
      </c>
      <c r="H134" s="76" t="s">
        <v>85</v>
      </c>
      <c r="I134" s="140" t="s">
        <v>17</v>
      </c>
      <c r="J134" s="77" t="s">
        <v>24</v>
      </c>
      <c r="K134" s="78" t="s">
        <v>6</v>
      </c>
      <c r="L134" s="79"/>
      <c r="M134" s="78" t="s">
        <v>20</v>
      </c>
      <c r="N134" s="80" t="s">
        <v>7</v>
      </c>
      <c r="R134" s="58"/>
    </row>
    <row r="135" spans="3:18" ht="16.5" thickBot="1">
      <c r="C135" s="83" t="s">
        <v>29</v>
      </c>
      <c r="D135" s="84" t="s">
        <v>91</v>
      </c>
      <c r="E135" s="85" t="s">
        <v>29</v>
      </c>
      <c r="F135" s="86" t="s">
        <v>91</v>
      </c>
      <c r="G135" s="83"/>
      <c r="H135" s="87"/>
      <c r="I135" s="141" t="s">
        <v>18</v>
      </c>
      <c r="J135" s="88"/>
      <c r="K135" s="85"/>
      <c r="L135" s="20"/>
      <c r="M135" s="85"/>
      <c r="N135" s="87"/>
      <c r="R135" s="58"/>
    </row>
    <row r="136" spans="1:18" ht="15.75">
      <c r="A136" s="142"/>
      <c r="B136" s="143"/>
      <c r="C136" s="14"/>
      <c r="D136" s="15"/>
      <c r="E136" s="14"/>
      <c r="F136" s="43"/>
      <c r="G136" s="37"/>
      <c r="H136" s="3"/>
      <c r="I136" s="52"/>
      <c r="J136" s="34" t="s">
        <v>95</v>
      </c>
      <c r="K136" s="144">
        <f aca="true" t="shared" si="0" ref="K136:N137">K8+K11+K14+K17+K20+K23+K26+K29+K32+K35+K38+K41+K44+K47+K50+K60+K63+K66+K69+K72+K75+K78+K81+K84+K87+K90+K93+K96+K99+K102+K113+K116+K119+K122+K125+K128</f>
        <v>18576</v>
      </c>
      <c r="L136" s="144">
        <f t="shared" si="0"/>
        <v>17111</v>
      </c>
      <c r="M136" s="144">
        <f t="shared" si="0"/>
        <v>108948</v>
      </c>
      <c r="N136" s="145">
        <f t="shared" si="0"/>
        <v>54185</v>
      </c>
      <c r="R136" s="58"/>
    </row>
    <row r="137" spans="1:18" ht="18.75">
      <c r="A137" s="146" t="s">
        <v>89</v>
      </c>
      <c r="B137" s="147"/>
      <c r="C137" s="148">
        <f>C9+C12+C15+C18+C21+C24+C27+C30+C33+C36+C39+C42+C45+C48+C51+C61+C64+C67+C70+C73+C76+C79+C82+C85+C88+C91+C94+C97+C100+C103+C114+C117+C120+C123+C126+C129</f>
        <v>2979144</v>
      </c>
      <c r="D137" s="79">
        <f>D9+D12+D15+D18+D21+D24+D27+D30+D33+D36+D39+D42+D45+D48+D51+D61+D64+D67+D70+D73+D76+D79+D82+D85+D88+D91+D94+D97+D100+D103+D114+D117+D120+D123+D126+D129</f>
        <v>2989085</v>
      </c>
      <c r="E137" s="79">
        <f>E9+E12+E15+E18+E21+E24+E27+E30+E33+E36+E39+E42+E45+E48+E51+E61+E64+E67+E70+E73+E76+E79+E82+E85+E88+E91+E94+E97+E100+E103+E114+E117+E120+E123+E126+E129</f>
        <v>2979144</v>
      </c>
      <c r="F137" s="138">
        <f>F9+F12+F15+F18+F21+F24+F27+F30+F33+F36+F39+F42+F45+F48+F51+F61+F64+F67+F70+F73+F76+F79+F82+F85+F88+F91+F94+F97+F100+F103+F114+F117+F120+F123+F126+F129</f>
        <v>2978013</v>
      </c>
      <c r="G137" s="38">
        <f>G126</f>
        <v>0</v>
      </c>
      <c r="H137" s="7">
        <f>SUM(H8:H49,H50:H104,H113:H130)</f>
        <v>11072</v>
      </c>
      <c r="I137" s="53"/>
      <c r="J137" s="35" t="s">
        <v>10</v>
      </c>
      <c r="K137" s="149">
        <f t="shared" si="0"/>
        <v>3224</v>
      </c>
      <c r="L137" s="149">
        <f t="shared" si="0"/>
        <v>0</v>
      </c>
      <c r="M137" s="149">
        <f t="shared" si="0"/>
        <v>0</v>
      </c>
      <c r="N137" s="150">
        <f t="shared" si="0"/>
        <v>7848</v>
      </c>
      <c r="O137" s="151"/>
      <c r="R137" s="58"/>
    </row>
    <row r="138" spans="1:18" ht="16.5" thickBot="1">
      <c r="A138" s="152"/>
      <c r="B138" s="89"/>
      <c r="C138" s="19"/>
      <c r="D138" s="20"/>
      <c r="E138" s="19"/>
      <c r="F138" s="44"/>
      <c r="G138" s="39"/>
      <c r="H138" s="10"/>
      <c r="I138" s="54"/>
      <c r="J138" s="36" t="s">
        <v>11</v>
      </c>
      <c r="K138" s="153">
        <f>K10+K13+K16+K19+K22+K25+K28+K31+K34+K37+K40+K43+K46+K49+K52+K62+K65+K68+K71+K74+K77+K80+K83+K86+K89+K92+K95+K98+K101+K104+K115+K118+K121+K124+K127+K130</f>
        <v>21800</v>
      </c>
      <c r="L138" s="153">
        <f>L10+L13+L16+L19+L22+L25+L28+L31+L34+L37+L40+L43+L46+L49+L52+L62+L65+L68+L71+L74+L77+L80+L83+L86+L89+L92+L95+L98+L101+L104+L115+L118+L121+L124+L127+L130</f>
        <v>17111</v>
      </c>
      <c r="M138" s="153">
        <f>M10+M13+M16+M19+M22+M25+M28+M31+M34+M37+M40+M43+M46+M49+M52+M62+M65+M68+M71+M74+M77+M80+M83+M86+M89+M92+M95+M98+M101+M104+M115+M118+M121+M124+M127+M130</f>
        <v>108948</v>
      </c>
      <c r="N138" s="154">
        <f>N10+N13+N16+N19+N22+N25+N28+N31+N34+N37+N40+N43+N46+N49+N52+N62+N65+N68+N71+N74+N77+N80+N83+N86+N89+N92+N95+N98+N101+N104+N115+N118+N121+N124+N127+N130</f>
        <v>62033</v>
      </c>
      <c r="R138" s="58"/>
    </row>
    <row r="139" ht="15.75">
      <c r="R139" s="58"/>
    </row>
    <row r="140" ht="15.75">
      <c r="R140" s="58"/>
    </row>
    <row r="141" ht="15.75">
      <c r="R141" s="58"/>
    </row>
    <row r="142" ht="15.75">
      <c r="R142" s="58"/>
    </row>
    <row r="143" ht="15.75">
      <c r="R143" s="58"/>
    </row>
    <row r="144" ht="15.75">
      <c r="R144" s="58"/>
    </row>
    <row r="145" ht="15.75">
      <c r="R145" s="58"/>
    </row>
    <row r="146" ht="15.75">
      <c r="R146" s="58"/>
    </row>
    <row r="147" ht="15.75">
      <c r="R147" s="58"/>
    </row>
    <row r="148" ht="15.75">
      <c r="R148" s="58"/>
    </row>
    <row r="149" ht="15.75">
      <c r="R149" s="58"/>
    </row>
    <row r="150" ht="15.75">
      <c r="R150" s="58"/>
    </row>
    <row r="151" ht="15.75">
      <c r="R151" s="58"/>
    </row>
    <row r="152" ht="15.75">
      <c r="R152" s="58"/>
    </row>
    <row r="153" ht="15.75">
      <c r="R153" s="58"/>
    </row>
    <row r="154" ht="15.75">
      <c r="R154" s="58"/>
    </row>
    <row r="155" ht="15.75">
      <c r="R155" s="58"/>
    </row>
    <row r="156" ht="15.75">
      <c r="R156" s="58"/>
    </row>
    <row r="157" ht="15.75">
      <c r="R157" s="58"/>
    </row>
    <row r="158" ht="15.75">
      <c r="R158" s="58"/>
    </row>
    <row r="159" ht="15.75">
      <c r="R159" s="58"/>
    </row>
    <row r="160" ht="15.75">
      <c r="R160" s="58"/>
    </row>
    <row r="161" ht="15.75">
      <c r="R161" s="58"/>
    </row>
    <row r="162" ht="15.75">
      <c r="R162" s="58"/>
    </row>
    <row r="163" ht="15.75">
      <c r="R163" s="58"/>
    </row>
    <row r="164" ht="15.75">
      <c r="R164" s="58"/>
    </row>
    <row r="165" ht="15.75">
      <c r="R165" s="58"/>
    </row>
    <row r="166" ht="15.75">
      <c r="R166" s="58"/>
    </row>
    <row r="167" ht="15.75">
      <c r="R167" s="58"/>
    </row>
    <row r="168" ht="15.75">
      <c r="R168" s="58"/>
    </row>
    <row r="169" ht="15.75">
      <c r="R169" s="58"/>
    </row>
    <row r="170" ht="15.75">
      <c r="R170" s="58"/>
    </row>
    <row r="171" ht="15.75">
      <c r="R171" s="58"/>
    </row>
    <row r="172" ht="15.75">
      <c r="R172" s="58"/>
    </row>
    <row r="173" ht="15.75">
      <c r="R173" s="58"/>
    </row>
    <row r="174" ht="15.75">
      <c r="R174" s="58"/>
    </row>
    <row r="175" ht="15.75">
      <c r="R175" s="58"/>
    </row>
    <row r="176" ht="15.75">
      <c r="R176" s="58"/>
    </row>
    <row r="177" ht="15.75">
      <c r="R177" s="58"/>
    </row>
    <row r="178" ht="15.75">
      <c r="R178" s="58"/>
    </row>
    <row r="179" ht="15.75">
      <c r="R179" s="58"/>
    </row>
    <row r="180" ht="15.75">
      <c r="R180" s="58"/>
    </row>
    <row r="181" ht="15.75">
      <c r="R181" s="58"/>
    </row>
    <row r="182" ht="15.75">
      <c r="R182" s="58"/>
    </row>
    <row r="183" ht="15.75">
      <c r="R183" s="58"/>
    </row>
    <row r="184" ht="15.75">
      <c r="R184" s="58"/>
    </row>
    <row r="185" ht="15.75">
      <c r="R185" s="58"/>
    </row>
    <row r="186" ht="15.75">
      <c r="R186" s="58"/>
    </row>
    <row r="187" ht="15.75">
      <c r="R187" s="58"/>
    </row>
    <row r="188" ht="15.75">
      <c r="R188" s="58"/>
    </row>
    <row r="189" ht="15.75">
      <c r="R189" s="58"/>
    </row>
    <row r="190" ht="15.75">
      <c r="R190" s="58"/>
    </row>
    <row r="191" ht="15.75">
      <c r="R191" s="58"/>
    </row>
    <row r="192" ht="15.75">
      <c r="R192" s="58"/>
    </row>
    <row r="193" ht="15.75">
      <c r="R193" s="58"/>
    </row>
    <row r="194" ht="15.75">
      <c r="R194" s="58"/>
    </row>
    <row r="195" ht="15.75">
      <c r="R195" s="58"/>
    </row>
    <row r="196" ht="15.75">
      <c r="R196" s="58"/>
    </row>
    <row r="197" ht="15.75">
      <c r="R197" s="58"/>
    </row>
    <row r="198" ht="15.75">
      <c r="R198" s="58"/>
    </row>
    <row r="199" ht="15.75">
      <c r="R199" s="58"/>
    </row>
    <row r="200" ht="15.75">
      <c r="R200" s="58"/>
    </row>
    <row r="201" ht="15.75">
      <c r="R201" s="58"/>
    </row>
    <row r="202" ht="15.75">
      <c r="R202" s="58"/>
    </row>
    <row r="203" ht="15.75">
      <c r="R203" s="58"/>
    </row>
    <row r="204" ht="15.75">
      <c r="R204" s="58"/>
    </row>
    <row r="205" ht="15.75">
      <c r="R205" s="58"/>
    </row>
    <row r="206" ht="15.75">
      <c r="R206" s="58"/>
    </row>
    <row r="207" ht="15.75">
      <c r="R207" s="58"/>
    </row>
    <row r="208" ht="15.75">
      <c r="R208" s="58"/>
    </row>
    <row r="209" ht="15.75">
      <c r="R209" s="58"/>
    </row>
    <row r="210" ht="15.75">
      <c r="R210" s="58"/>
    </row>
    <row r="211" ht="15.75">
      <c r="R211" s="58"/>
    </row>
    <row r="212" ht="15.75">
      <c r="R212" s="58"/>
    </row>
    <row r="213" ht="15.75">
      <c r="R213" s="58"/>
    </row>
    <row r="214" ht="15.75">
      <c r="R214" s="58"/>
    </row>
    <row r="215" ht="15.75">
      <c r="R215" s="58"/>
    </row>
    <row r="216" ht="15.75">
      <c r="R216" s="58"/>
    </row>
    <row r="217" ht="15.75">
      <c r="R217" s="58"/>
    </row>
    <row r="218" ht="15.75">
      <c r="R218" s="58"/>
    </row>
    <row r="219" ht="15.75">
      <c r="R219" s="58"/>
    </row>
    <row r="220" ht="15.75">
      <c r="R220" s="58"/>
    </row>
    <row r="221" ht="15.75">
      <c r="R221" s="58"/>
    </row>
    <row r="222" ht="15.75">
      <c r="R222" s="58"/>
    </row>
    <row r="223" ht="15.75">
      <c r="R223" s="58"/>
    </row>
    <row r="224" ht="15.75">
      <c r="R224" s="58"/>
    </row>
    <row r="225" ht="15.75">
      <c r="R225" s="58"/>
    </row>
    <row r="226" ht="15.75">
      <c r="R226" s="58"/>
    </row>
    <row r="227" ht="15.75">
      <c r="R227" s="58"/>
    </row>
    <row r="228" ht="15.75">
      <c r="R228" s="58"/>
    </row>
    <row r="229" ht="15.75">
      <c r="R229" s="58"/>
    </row>
    <row r="230" ht="15.75">
      <c r="R230" s="58"/>
    </row>
    <row r="231" ht="15.75">
      <c r="R231" s="58"/>
    </row>
    <row r="232" ht="15.75">
      <c r="R232" s="58"/>
    </row>
    <row r="233" ht="15.75">
      <c r="R233" s="58"/>
    </row>
    <row r="234" ht="15.75">
      <c r="R234" s="58"/>
    </row>
    <row r="235" ht="15.75">
      <c r="R235" s="58"/>
    </row>
    <row r="236" ht="15.75">
      <c r="R236" s="58"/>
    </row>
    <row r="237" ht="15.75">
      <c r="R237" s="58"/>
    </row>
    <row r="238" ht="15.75">
      <c r="R238" s="58"/>
    </row>
    <row r="239" ht="15.75">
      <c r="R239" s="58"/>
    </row>
    <row r="240" ht="15.75">
      <c r="R240" s="58"/>
    </row>
    <row r="241" ht="15.75">
      <c r="R241" s="58"/>
    </row>
  </sheetData>
  <mergeCells count="15">
    <mergeCell ref="A1:Q1"/>
    <mergeCell ref="A53:Q53"/>
    <mergeCell ref="A2:Q2"/>
    <mergeCell ref="C5:D5"/>
    <mergeCell ref="E5:F5"/>
    <mergeCell ref="C133:D133"/>
    <mergeCell ref="E133:F133"/>
    <mergeCell ref="A106:Q106"/>
    <mergeCell ref="C110:D110"/>
    <mergeCell ref="E110:F110"/>
    <mergeCell ref="T4:U4"/>
    <mergeCell ref="A107:Q107"/>
    <mergeCell ref="C57:D57"/>
    <mergeCell ref="E57:F57"/>
    <mergeCell ref="A54:Q54"/>
  </mergeCells>
  <printOptions horizontalCentered="1"/>
  <pageMargins left="0.3937007874015748" right="0.3937007874015748" top="0.67" bottom="0.5511811023622047" header="0.5118110236220472" footer="0.5118110236220472"/>
  <pageSetup fitToHeight="3" horizontalDpi="600" verticalDpi="600" orientation="landscape" paperSize="9" scale="59" r:id="rId1"/>
  <rowBreaks count="2" manualBreakCount="2">
    <brk id="52" max="16" man="1"/>
    <brk id="10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trnecka</cp:lastModifiedBy>
  <cp:lastPrinted>2010-05-05T16:16:26Z</cp:lastPrinted>
  <dcterms:created xsi:type="dcterms:W3CDTF">1999-12-06T10:00:56Z</dcterms:created>
  <dcterms:modified xsi:type="dcterms:W3CDTF">2010-05-05T16:16:29Z</dcterms:modified>
  <cp:category/>
  <cp:version/>
  <cp:contentType/>
  <cp:contentStatus/>
</cp:coreProperties>
</file>