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75" yWindow="30" windowWidth="13170" windowHeight="9585" tabRatio="888" activeTab="0"/>
  </bookViews>
  <sheets>
    <sheet name="FRR" sheetId="1" r:id="rId1"/>
    <sheet name="FKŠ" sheetId="2" r:id="rId2"/>
    <sheet name="FRdluh" sheetId="3" r:id="rId3"/>
    <sheet name="FBV" sheetId="4" r:id="rId4"/>
    <sheet name="FRB" sheetId="5" r:id="rId5"/>
    <sheet name="FKEP" sheetId="6" r:id="rId6"/>
    <sheet name="SF" sheetId="7" r:id="rId7"/>
    <sheet name="VS MP" sheetId="8" r:id="rId8"/>
  </sheets>
  <definedNames>
    <definedName name="&#13;">#REF!</definedName>
    <definedName name="_1_">#REF!</definedName>
    <definedName name="_xlnm.Print_Titles" localSheetId="5">'FKEP'!$A:$B</definedName>
    <definedName name="_xlnm.Print_Area" localSheetId="3">'FBV'!$A$1:$G$56</definedName>
    <definedName name="_xlnm.Print_Area" localSheetId="5">'FKEP'!$A$1:$G$136</definedName>
    <definedName name="_xlnm.Print_Area" localSheetId="1">'FKŠ'!$A$1:$E$16</definedName>
    <definedName name="_xlnm.Print_Area" localSheetId="4">'FRB'!$A$1:$I$52</definedName>
    <definedName name="_xlnm.Print_Area" localSheetId="2">'FRdluh'!$A$1:$E$18</definedName>
    <definedName name="_xlnm.Print_Area" localSheetId="0">'FRR'!$A$1:$E$22</definedName>
    <definedName name="_xlnm.Print_Area" localSheetId="6">'SF'!$A$1:$F$51</definedName>
  </definedNames>
  <calcPr fullCalcOnLoad="1"/>
</workbook>
</file>

<file path=xl/comments4.xml><?xml version="1.0" encoding="utf-8"?>
<comments xmlns="http://schemas.openxmlformats.org/spreadsheetml/2006/main">
  <authors>
    <author>trnecka</author>
  </authors>
  <commentList>
    <comment ref="C8" authorId="0">
      <text>
        <r>
          <rPr>
            <b/>
            <sz val="8"/>
            <rFont val="Tahoma"/>
            <family val="0"/>
          </rPr>
          <t>trnecka:</t>
        </r>
        <r>
          <rPr>
            <sz val="8"/>
            <rFont val="Tahoma"/>
            <family val="0"/>
          </rPr>
          <t xml:space="preserve">
29 000 tis. Kč smazal ORF, až do UR.</t>
        </r>
      </text>
    </comment>
  </commentList>
</comments>
</file>

<file path=xl/comments6.xml><?xml version="1.0" encoding="utf-8"?>
<comments xmlns="http://schemas.openxmlformats.org/spreadsheetml/2006/main">
  <authors>
    <author>trnecka</author>
  </authors>
  <commentList>
    <comment ref="D6" authorId="0">
      <text>
        <r>
          <rPr>
            <b/>
            <sz val="8"/>
            <rFont val="Tahoma"/>
            <family val="0"/>
          </rPr>
          <t>trnecka:</t>
        </r>
        <r>
          <rPr>
            <sz val="8"/>
            <rFont val="Tahoma"/>
            <family val="0"/>
          </rPr>
          <t xml:space="preserve">
+40069+8819-6500+24700</t>
        </r>
      </text>
    </comment>
    <comment ref="D10" authorId="0">
      <text>
        <r>
          <rPr>
            <b/>
            <sz val="8"/>
            <rFont val="Tahoma"/>
            <family val="0"/>
          </rPr>
          <t>trnecka:</t>
        </r>
        <r>
          <rPr>
            <sz val="8"/>
            <rFont val="Tahoma"/>
            <family val="0"/>
          </rPr>
          <t xml:space="preserve">
pol. 4151 až 4222 z p.c. *.68 + 54 tis.</t>
        </r>
      </text>
    </comment>
  </commentList>
</comments>
</file>

<file path=xl/sharedStrings.xml><?xml version="1.0" encoding="utf-8"?>
<sst xmlns="http://schemas.openxmlformats.org/spreadsheetml/2006/main" count="490" uniqueCount="346">
  <si>
    <t>v tis. Kč</t>
  </si>
  <si>
    <t xml:space="preserve">FOND  REZERV  A  ROZVOJE </t>
  </si>
  <si>
    <t>Schválený rozpočet</t>
  </si>
  <si>
    <t>ZDROJE celkem</t>
  </si>
  <si>
    <t>POTŘEBY celkem</t>
  </si>
  <si>
    <t>Zůstatek</t>
  </si>
  <si>
    <t>FOND KRYTÍ ŠKOD NA NEMOVITÉM MAJETKU A SOUBORU</t>
  </si>
  <si>
    <t xml:space="preserve"> MOVITÝCH VĚCÍ VE VLASTNICTVÍ MĚSTA BRNA</t>
  </si>
  <si>
    <t>Upravený rozpočet</t>
  </si>
  <si>
    <t>Počáteční stav zdrojů</t>
  </si>
  <si>
    <t>Příjmy z FV 2008</t>
  </si>
  <si>
    <t>Převod z FBV do FRR v rámci FV 2008 s městskými částmi</t>
  </si>
  <si>
    <t>Výdaje z FV 2008</t>
  </si>
  <si>
    <t>Převody mezi FRR a ostat. fondy v rámci FV 2008</t>
  </si>
  <si>
    <t xml:space="preserve">Převod z FBV do FRR v rámci FV 2008 </t>
  </si>
  <si>
    <t>účet 917</t>
  </si>
  <si>
    <t xml:space="preserve">Počáteční stav zdrojů </t>
  </si>
  <si>
    <t>FOND  PRO TVORBU REZERV NA SPLÁCENÍ DLUHU</t>
  </si>
  <si>
    <t>Převod z rozpočtu města dle Statutu fondu</t>
  </si>
  <si>
    <t>Bank. účet 236</t>
  </si>
  <si>
    <t>Zapojení fondu k úhradě části II. emise obligací, splatné v roce 2009</t>
  </si>
  <si>
    <t>Skuteč. k 31.12.2009</t>
  </si>
  <si>
    <t>k 31.12.2009</t>
  </si>
  <si>
    <t>Tvorba rezervy - OSP (služby sociální prevence)</t>
  </si>
  <si>
    <t>Tvorba FRR - zapojení rezervy na ZBÚ k vykrytí potřeb FV 2008</t>
  </si>
  <si>
    <t>- 37 260 tis. Kč rezerva pro rozvoj podnikatelských aktivit</t>
  </si>
  <si>
    <t>- 6 710 tis. Kč rezerva na zabezpečení služeb sociální prevence</t>
  </si>
  <si>
    <t>Zůstatek fondu ve výši 43 970 tis. Kč tvoří:</t>
  </si>
  <si>
    <t>FOND BYTOVÉ VÝSTAVBY</t>
  </si>
  <si>
    <t>Předpis stavu fondu k 31.12.2009</t>
  </si>
  <si>
    <t>Skutečnost k 31.12.2009</t>
  </si>
  <si>
    <t>Účet 917</t>
  </si>
  <si>
    <t xml:space="preserve">Převod na MČ ve výši 10% z kupní ceny nemovitostí (32 584 tis.Kč)+ rozdíl </t>
  </si>
  <si>
    <t>mezi předpisem stavu fondu a stavem účtu 917 k 31.12 .2008 (24 314 tis.Kč)</t>
  </si>
  <si>
    <t>Převod do Fondu kofinancování evropských projektů (spolufinancování projektů v odvětví bydlení)</t>
  </si>
  <si>
    <t>Prodej nemovitostí v průběhu roku</t>
  </si>
  <si>
    <t>Pronájem pozemků</t>
  </si>
  <si>
    <t>Příjmy z nájemného - spoluvlastnický podíl</t>
  </si>
  <si>
    <t>Splátky půjček</t>
  </si>
  <si>
    <t>Příjmy z úroků</t>
  </si>
  <si>
    <t>Prodej pozemků</t>
  </si>
  <si>
    <t>Vratky do FBV</t>
  </si>
  <si>
    <t>Kapitálové</t>
  </si>
  <si>
    <t xml:space="preserve"> - investiční transfery MČ</t>
  </si>
  <si>
    <t xml:space="preserve"> - investiční půjčky MČ</t>
  </si>
  <si>
    <t xml:space="preserve"> - použití dle zásad pro zapojení fin. prostředků FBV a ost. fondů, SPP 4925</t>
  </si>
  <si>
    <t xml:space="preserve"> - rekonstrukce bytu Zámečnická 2 - SPP3042 </t>
  </si>
  <si>
    <t xml:space="preserve"> - technická infrastruktura Černovice-Na Kaménkách, SPP 3286</t>
  </si>
  <si>
    <t xml:space="preserve"> - lokalita bydlení Holásky-TI, SPP 3196</t>
  </si>
  <si>
    <t xml:space="preserve"> - DPS Renčova, SPP 3157</t>
  </si>
  <si>
    <t xml:space="preserve"> - bytový dům B vč.komunikace a TI,lokalita Jeneweinova SPP 3129 </t>
  </si>
  <si>
    <t xml:space="preserve"> - DPS Vavřinecká, SPP 3112</t>
  </si>
  <si>
    <t>Provozní</t>
  </si>
  <si>
    <t xml:space="preserve"> - neinvestiční transfery MČ</t>
  </si>
  <si>
    <t xml:space="preserve"> - náklady na uplatnění oprav - fyzické osoby</t>
  </si>
  <si>
    <t xml:space="preserve"> - náklady na uplatnění oprav - právnické osoby</t>
  </si>
  <si>
    <t xml:space="preserve"> - náklady na uplatnění oprav - společenství vlastníků </t>
  </si>
  <si>
    <t xml:space="preserve"> - náklady na uplatnění oprav - občanské sdružení</t>
  </si>
  <si>
    <t xml:space="preserve"> - znalecké posudky</t>
  </si>
  <si>
    <t xml:space="preserve"> - nákup služeb a geometrické plány</t>
  </si>
  <si>
    <t xml:space="preserve"> - správní poplatky</t>
  </si>
  <si>
    <t xml:space="preserve"> - daň z převodu nemovitostí</t>
  </si>
  <si>
    <t xml:space="preserve"> - poštovné</t>
  </si>
  <si>
    <t xml:space="preserve"> - nájemné</t>
  </si>
  <si>
    <t xml:space="preserve"> - úhrady sankcí</t>
  </si>
  <si>
    <t xml:space="preserve"> - poskytnuté neinvestiční náhrady</t>
  </si>
  <si>
    <t xml:space="preserve"> - demolice Vojtova</t>
  </si>
  <si>
    <t>Rozdíl mezi stavem účtu 917 a příslušného bankovního účtu je tvořen saldem mezi poskytnutými půjčkami a přijatými splátkami půjček.</t>
  </si>
  <si>
    <t>Finanční vypořádání roku 2009</t>
  </si>
  <si>
    <t>Stav účtu 917 k 31. 12. 2009</t>
  </si>
  <si>
    <t>Převod z FRR do FBV: rozdíl mezi předpisem stavu  fondu (1 267 975 tis. Kč) a stavem účtu 917 (1 192 200 tis. Kč)</t>
  </si>
  <si>
    <t>Stav Fondu bytové výstavby po finančním vypořádání</t>
  </si>
  <si>
    <r>
      <t>Převod z FBV do FRR: příjem městských částí ve výši 10% z kupní ceny prodaných nemovitostí (</t>
    </r>
    <r>
      <rPr>
        <sz val="8"/>
        <rFont val="Times New Roman CE"/>
        <family val="0"/>
      </rPr>
      <t xml:space="preserve">96 482 </t>
    </r>
    <r>
      <rPr>
        <sz val="8"/>
        <rFont val="Times New Roman CE"/>
        <family val="1"/>
      </rPr>
      <t xml:space="preserve">tis. Kč) </t>
    </r>
  </si>
  <si>
    <t>FOND KOFINANCOVÁNÍ</t>
  </si>
  <si>
    <t xml:space="preserve">Schválený </t>
  </si>
  <si>
    <t>Upravený</t>
  </si>
  <si>
    <t>Skutečnost (předpis)</t>
  </si>
  <si>
    <t>Skutečnost k 31. 12. 2009</t>
  </si>
  <si>
    <t>EVROPSKÝCH PROJEKTŮ</t>
  </si>
  <si>
    <t>rozpočet 2009</t>
  </si>
  <si>
    <t>k 31. 12. 2009</t>
  </si>
  <si>
    <t>bank. účet 236</t>
  </si>
  <si>
    <t>ZDROJE</t>
  </si>
  <si>
    <t>Převody z rozpočtu města dle statutu fondu</t>
  </si>
  <si>
    <t>Převod z FBV</t>
  </si>
  <si>
    <t>Příjem z finančního vypořádání roku 2008</t>
  </si>
  <si>
    <t>Přijaté splátky půjčených prostředků z FKEP</t>
  </si>
  <si>
    <t xml:space="preserve">Tvorba fondu z refundovaných prostředků </t>
  </si>
  <si>
    <t>POTŘEBY</t>
  </si>
  <si>
    <t>ZAK/SPP</t>
  </si>
  <si>
    <t>5001</t>
  </si>
  <si>
    <t>- Zpřístupnění brněnského podzemí - soubor staveb</t>
  </si>
  <si>
    <t>5002</t>
  </si>
  <si>
    <t>- Nízkoenergetická ZŠ Kamínky</t>
  </si>
  <si>
    <t>5003</t>
  </si>
  <si>
    <t>- Sanace skalní stěny v lokalitě Bosonohy - III. etapa</t>
  </si>
  <si>
    <t>5004</t>
  </si>
  <si>
    <t>- Rozvoj sítě cyklistických stezek ve městě Brně 2007-2013</t>
  </si>
  <si>
    <t>5005</t>
  </si>
  <si>
    <t>- Beringie</t>
  </si>
  <si>
    <t>5007</t>
  </si>
  <si>
    <t>- Optimalizace systému provozu sběrných dvorů - I. etapa</t>
  </si>
  <si>
    <t>5008</t>
  </si>
  <si>
    <t>- Obnova vozového parku drážních vozidel</t>
  </si>
  <si>
    <t>5013</t>
  </si>
  <si>
    <t>- Sanace skalní stěny v lokalitě Bosonohy - IV.etapa</t>
  </si>
  <si>
    <t>5014</t>
  </si>
  <si>
    <t>- Strategie parkování v městě Brně</t>
  </si>
  <si>
    <t>5015</t>
  </si>
  <si>
    <t>- Rekonstrukce Wilsonova lesa</t>
  </si>
  <si>
    <t>5016</t>
  </si>
  <si>
    <t>- Rekultivace skládky Černovice-I. etapa</t>
  </si>
  <si>
    <t>5017</t>
  </si>
  <si>
    <t>- Revitalizace městských parků, I. etapa</t>
  </si>
  <si>
    <t>5018</t>
  </si>
  <si>
    <t>- Kouzelný svět animací - MUZEUM LOUTEK</t>
  </si>
  <si>
    <t>5020</t>
  </si>
  <si>
    <t>- Petrov</t>
  </si>
  <si>
    <t>5021</t>
  </si>
  <si>
    <t>- Joštova: úsek Moravské nám. - Komenského nám.</t>
  </si>
  <si>
    <t>5022</t>
  </si>
  <si>
    <t>- Moravské náměstí včetně Běhounské</t>
  </si>
  <si>
    <t>5023</t>
  </si>
  <si>
    <t>- Zelný trh</t>
  </si>
  <si>
    <t>5024</t>
  </si>
  <si>
    <t>- Kobližná: prostor u OD Centrum</t>
  </si>
  <si>
    <t>5025</t>
  </si>
  <si>
    <t>- Joštova: úsek Komenského nám. - Údolní</t>
  </si>
  <si>
    <t>5026</t>
  </si>
  <si>
    <t>- CIVITAS-ELAN</t>
  </si>
  <si>
    <t>5031</t>
  </si>
  <si>
    <t>- DSO Časnýř: půjčené prostředky</t>
  </si>
  <si>
    <t>5034</t>
  </si>
  <si>
    <t>- Rekonstrukce Úrazové nemocnice</t>
  </si>
  <si>
    <t>5036</t>
  </si>
  <si>
    <t>- Metropolitní síť Brno</t>
  </si>
  <si>
    <t>5038</t>
  </si>
  <si>
    <t>- Víceúčelová tělocvična při ZŠ Otevřená</t>
  </si>
  <si>
    <t>5039</t>
  </si>
  <si>
    <t>- Rekonstrukce sportoviště, Glinkova</t>
  </si>
  <si>
    <t>5040</t>
  </si>
  <si>
    <t>- Dětská hřiště - Šelepova Brno</t>
  </si>
  <si>
    <t>5041</t>
  </si>
  <si>
    <t>- Sportovní areál Brno-Útěchov</t>
  </si>
  <si>
    <t>5042</t>
  </si>
  <si>
    <t>- Areál dopravní výchovy</t>
  </si>
  <si>
    <t>5043</t>
  </si>
  <si>
    <t>- Plácky-aktivizační centra</t>
  </si>
  <si>
    <t>5044</t>
  </si>
  <si>
    <t>- Městské středisko krizové a sociální pomoci</t>
  </si>
  <si>
    <t>5045</t>
  </si>
  <si>
    <t>- Centrum zdravotně-sociální pomoci pro děti</t>
  </si>
  <si>
    <t>5046</t>
  </si>
  <si>
    <t>- Výstavba tělocvičny -ZŠ Zeiberlichova</t>
  </si>
  <si>
    <t>5047</t>
  </si>
  <si>
    <t>- ZŠ Úvoz - sportovní hřiště</t>
  </si>
  <si>
    <t>5048</t>
  </si>
  <si>
    <t>- Modernizace hřiště ZŠ Svážná</t>
  </si>
  <si>
    <t>5049</t>
  </si>
  <si>
    <t>- Rekonstrukce sportovního areálu, ZŠ Vedlejší</t>
  </si>
  <si>
    <t>5050</t>
  </si>
  <si>
    <t>- Odpočinková a sport. zóna "Terénky"</t>
  </si>
  <si>
    <t>5051</t>
  </si>
  <si>
    <t>- Rozvoj sítě cyklistických stezek , II. etapa</t>
  </si>
  <si>
    <t>5052</t>
  </si>
  <si>
    <t>- Rekonstrukce sportovního areálu, ZŠ Heyrovského</t>
  </si>
  <si>
    <t>5053</t>
  </si>
  <si>
    <t>- Stará školka - rekonstrukce a přístavba</t>
  </si>
  <si>
    <t>5054</t>
  </si>
  <si>
    <t>- Centrum pro sport a volný čas Komín</t>
  </si>
  <si>
    <t>5055</t>
  </si>
  <si>
    <t>- Zahrada v pohybu</t>
  </si>
  <si>
    <t>5056</t>
  </si>
  <si>
    <t>- Revitalizace parku Bubeníčkova</t>
  </si>
  <si>
    <t>5057</t>
  </si>
  <si>
    <t>- Areál volného času při ulici Mírová</t>
  </si>
  <si>
    <t>5059</t>
  </si>
  <si>
    <t>- Přístrojové vybavení Úrazové nemocnice</t>
  </si>
  <si>
    <t>5060</t>
  </si>
  <si>
    <t>- Zpřístupnění brněnského podzemí - část Kostnice</t>
  </si>
  <si>
    <t>5063</t>
  </si>
  <si>
    <t>- Rekonstrukce bytového domu Francouzská 44</t>
  </si>
  <si>
    <t>5064</t>
  </si>
  <si>
    <t>- Rekonstrukce bytového domu Francouzská 64</t>
  </si>
  <si>
    <t>5065</t>
  </si>
  <si>
    <t>- Rekonstrukce bytového domu Francouzská 68</t>
  </si>
  <si>
    <t>5066</t>
  </si>
  <si>
    <t>- Rekonstrukce bytového domu Bratislavská 62/Soudní 11</t>
  </si>
  <si>
    <t>5067</t>
  </si>
  <si>
    <t>- Rekonstrukce bytového domu Francouzská 20/Stará 1</t>
  </si>
  <si>
    <t>5068</t>
  </si>
  <si>
    <t>- Rekonstrukce bytového domu Francouzská 42</t>
  </si>
  <si>
    <t>5069</t>
  </si>
  <si>
    <t>- Rekonstrukce bytového domu Spolková 3</t>
  </si>
  <si>
    <t>5070</t>
  </si>
  <si>
    <t>- Rekonstrukce bytového domu Přadlácká 9/Spolková 17</t>
  </si>
  <si>
    <t>5071</t>
  </si>
  <si>
    <t>- Rekonstrukce bytového domu Bratislavská 39</t>
  </si>
  <si>
    <t>5072</t>
  </si>
  <si>
    <t>- Rekonstrukce bytového domu Bratislavská 36a</t>
  </si>
  <si>
    <t>5073</t>
  </si>
  <si>
    <t>- Rekonstrukce bytového domu Bratislavská 60</t>
  </si>
  <si>
    <t>5074</t>
  </si>
  <si>
    <t>- Informační centrum v Běhounské ulici</t>
  </si>
  <si>
    <t>5075</t>
  </si>
  <si>
    <t>- Dopravní telematika 2010-2013</t>
  </si>
  <si>
    <t>5076</t>
  </si>
  <si>
    <t>- Centrum integračních služeb Brno</t>
  </si>
  <si>
    <t>5077</t>
  </si>
  <si>
    <t>- Přírodovědné exploratorium</t>
  </si>
  <si>
    <t>5078</t>
  </si>
  <si>
    <t>- Vila Tugendhat</t>
  </si>
  <si>
    <t>5079</t>
  </si>
  <si>
    <t>- Regionální biocentrum Cacovický ostrov</t>
  </si>
  <si>
    <t>5080</t>
  </si>
  <si>
    <t>- Azylový dům Křenová - rozšíření ubytovací kapacity</t>
  </si>
  <si>
    <t>5006</t>
  </si>
  <si>
    <t>- Joining Forces</t>
  </si>
  <si>
    <t>5009</t>
  </si>
  <si>
    <t>- Regenerace veřejné zeleně a dosadba vegetace v jižní části sídliště Brno-Líšeň</t>
  </si>
  <si>
    <t>5010</t>
  </si>
  <si>
    <t>- Sadové úpravy obnovy lesoparku nad ulicí Raisova v Brně-Novém Lískovci</t>
  </si>
  <si>
    <t>5011</t>
  </si>
  <si>
    <t>- Systémová úprava a dosadba vegetace v Brně-Bystrci</t>
  </si>
  <si>
    <t>5012</t>
  </si>
  <si>
    <t>- Regenerace veřejné zeleně v urbánním celku Brno-Bohunice-jihozápad</t>
  </si>
  <si>
    <t>- Kouzelný svět animací - Muzeum loutek</t>
  </si>
  <si>
    <t>5019</t>
  </si>
  <si>
    <t>- Brněnské architektonické stezky</t>
  </si>
  <si>
    <t>5027</t>
  </si>
  <si>
    <t>- REURIS</t>
  </si>
  <si>
    <t>5028</t>
  </si>
  <si>
    <t>- Centrope</t>
  </si>
  <si>
    <t>5030</t>
  </si>
  <si>
    <t>- Sdružení obcí a měst Jižní Moravy - půjčené prostředky</t>
  </si>
  <si>
    <t>5032</t>
  </si>
  <si>
    <t>- Brno-město budoucnosti</t>
  </si>
  <si>
    <t>5035</t>
  </si>
  <si>
    <t>- Superpodatelna</t>
  </si>
  <si>
    <t>5037</t>
  </si>
  <si>
    <t>- Vzdělávání úředníků pro AIS</t>
  </si>
  <si>
    <t>- Rekonstrukce veř. sportoviště za domem Glinkova 13-17</t>
  </si>
  <si>
    <t>- Rekonstrukce sport. areálu, ZŠ Vedlejší</t>
  </si>
  <si>
    <t>- Rek. sport. areálu, ZŠ Heyrovského</t>
  </si>
  <si>
    <t>- Revitalizace parku Bubeníčkova v MČ Brno-Židenice</t>
  </si>
  <si>
    <t>- Areál volného času při ulici Mírová u pramene sv. Floriána</t>
  </si>
  <si>
    <t>5058</t>
  </si>
  <si>
    <t>- Manažer IPRM Brna</t>
  </si>
  <si>
    <t>5061</t>
  </si>
  <si>
    <t>- CzechPOINT</t>
  </si>
  <si>
    <t>5062</t>
  </si>
  <si>
    <t>- Velký Špilberk</t>
  </si>
  <si>
    <t>5081</t>
  </si>
  <si>
    <t>- PRESS</t>
  </si>
  <si>
    <t>5099</t>
  </si>
  <si>
    <t>- Předprojektová příprava</t>
  </si>
  <si>
    <t>ZŮSTATEK</t>
  </si>
  <si>
    <t>FINANČNÍ VYPOŘÁDÁNÍ ROKU 2009</t>
  </si>
  <si>
    <t>Saldo převodů mezi FRR do FKEP (66 974 tis. Kč) z důvodu:</t>
  </si>
  <si>
    <t>- neprovedení převodů z rozpočtu města ve vazbě na aktualizaci kapittálových výdajů v roce 2009</t>
  </si>
  <si>
    <t>- neprovedení tvorby fondu z přijaté dotace ze zahraničí v roce 2009(projekt Joining forces)</t>
  </si>
  <si>
    <t>- rozdílu mezi účetním a bankovním stavem přijatých úroků na účet za období 1-7/2009</t>
  </si>
  <si>
    <t>- neproúčtování výdajů na projekt CIVITAS - ELAN a předprojektovou přípravu akcí</t>
  </si>
  <si>
    <t>Stav Fondu kofinancování evropských projektů po finančním vypořádání</t>
  </si>
  <si>
    <t>v  Kč</t>
  </si>
  <si>
    <t>Bankovní účet 236</t>
  </si>
  <si>
    <t>Tvorba fondu z refundovaných prostředků - skutečnost k 31.12.2009</t>
  </si>
  <si>
    <t>Tvorba fondu z refundovaných prostředků - stav účtu 917 k 31.12.2009</t>
  </si>
  <si>
    <t>Tvorba fondu z refundovaných prostředků - účet 917, 236: není zaúčtování 53 526,27 Kč - příjem ze zahraničí, pol. 4151 - nešlo přes FKEP</t>
  </si>
  <si>
    <t>Příjmy z úroků: rozdíl 140 tis. - k 31.8. bylo na účet 917 převedeno 4 120 tis. Kč, což by měly být úroky 1-7, ale podle výpisu z účtu to dělá 3 980 tis. Kč</t>
  </si>
  <si>
    <t>Předprojektová příprava: na 917 je zřejmě rozdíl v poplatcích</t>
  </si>
  <si>
    <t>CIVITAS-ELAN: tam je chaos, dala jsem tam takové číslo, aby vyšel konečný zůstatek</t>
  </si>
  <si>
    <t>FOND    ROZVOJE   BYDLENÍ</t>
  </si>
  <si>
    <t>Splátky z poskytnutých půjček</t>
  </si>
  <si>
    <t>Úroky z půjček</t>
  </si>
  <si>
    <t>Připsané úroky na účet</t>
  </si>
  <si>
    <t>Ostatní převody (saldo)</t>
  </si>
  <si>
    <t>Smluvní pokuty a penále</t>
  </si>
  <si>
    <t xml:space="preserve"> - vratka půjčky do státního rozpočtu</t>
  </si>
  <si>
    <t xml:space="preserve"> - investiční půjčky městským částem</t>
  </si>
  <si>
    <t xml:space="preserve"> - investiční půjčky fyz. osobám</t>
  </si>
  <si>
    <t xml:space="preserve"> - investiční půjčky práv. osobám</t>
  </si>
  <si>
    <t xml:space="preserve"> - provozní půjčky městským částem</t>
  </si>
  <si>
    <t xml:space="preserve">                                     </t>
  </si>
  <si>
    <t xml:space="preserve"> - provozní půjčky fyz. osobám</t>
  </si>
  <si>
    <t>*</t>
  </si>
  <si>
    <t xml:space="preserve"> - provozní půjčky práv. osobám</t>
  </si>
  <si>
    <t xml:space="preserve"> - provozní půjčky církvím a nábož. společn.</t>
  </si>
  <si>
    <t xml:space="preserve"> - zaplacené poplatky</t>
  </si>
  <si>
    <t>Přehled o půjčkách poskytnutých z Fondu rozvoje bydlení města Brna a jejich splácení</t>
  </si>
  <si>
    <t>Ukazatel / Rok</t>
  </si>
  <si>
    <t>Počet žadatelů</t>
  </si>
  <si>
    <t>Počet smluv s otevřeným  účtem</t>
  </si>
  <si>
    <t xml:space="preserve">Finanční  prostředky  poskytnuté </t>
  </si>
  <si>
    <t>na půjčky (v tis. Kč):</t>
  </si>
  <si>
    <t xml:space="preserve">  - investiční</t>
  </si>
  <si>
    <t xml:space="preserve">     - neinvestiční</t>
  </si>
  <si>
    <t>Finanční prostřed. ze splácení ( v tis. Kč):</t>
  </si>
  <si>
    <t xml:space="preserve">             - úmory ( splátky )</t>
  </si>
  <si>
    <t xml:space="preserve">              - úroky ze splácení</t>
  </si>
  <si>
    <t xml:space="preserve">Stav fondu (účet 917) k 31.12.2009 činí 132 048 tis. Kč. </t>
  </si>
  <si>
    <t xml:space="preserve">* Z účtů fyzických osob bylo  vráceno zpět do výdajů 239 643,- Kč (nevyčerpané zůstatky půjček poskytnutých v roce 2009). </t>
  </si>
  <si>
    <t>SOCIÁLNÍ FOND</t>
  </si>
  <si>
    <t>Schválený</t>
  </si>
  <si>
    <t>Předpis stavu</t>
  </si>
  <si>
    <t>MMB a MP</t>
  </si>
  <si>
    <t>fondu k 31.12.09</t>
  </si>
  <si>
    <t>Příjmy z finančního vypořádání roku 2008</t>
  </si>
  <si>
    <t>Doplňkový příděl za zaměstnance MMB</t>
  </si>
  <si>
    <t>Příjmy z poplatků rekreačního střediska MP (Sykovec)</t>
  </si>
  <si>
    <t>Příjmy z poplatků rekreačních chat MMB (Jedovnice, Unčín)</t>
  </si>
  <si>
    <t>Příjmy ze smluv na penzijní připojištění zaměstnanců</t>
  </si>
  <si>
    <t>Zálohový příděl fondu:</t>
  </si>
  <si>
    <t xml:space="preserve"> - za zaměstnance MMB a uvolněné členy ZMB (5 % z hrubých mezd)</t>
  </si>
  <si>
    <t xml:space="preserve"> - za zaměstnance Městské policie (5 % z hrubých mezd)</t>
  </si>
  <si>
    <t>Městská policie:</t>
  </si>
  <si>
    <t>Rekonstrukce hřiště Sykovec (SPP 3051)</t>
  </si>
  <si>
    <t>Magistrát města Brna:</t>
  </si>
  <si>
    <t>Příspěvek na rekreaci</t>
  </si>
  <si>
    <t>Příspěvek na penzijní připojištění / životní pojištění</t>
  </si>
  <si>
    <t>Příspěvek na stravování</t>
  </si>
  <si>
    <t>Dary</t>
  </si>
  <si>
    <t>Provozní výdaje rekreačních zařízení (Jedovnice, Unčín)</t>
  </si>
  <si>
    <t>Úhrada prokázaných výdajů odborové organizace na společenskou, kulturní a vzdělávací činnost</t>
  </si>
  <si>
    <t>Jazykové kurzy</t>
  </si>
  <si>
    <t>Setkání s důchodci</t>
  </si>
  <si>
    <t xml:space="preserve">Ošatné </t>
  </si>
  <si>
    <t>Příspěvek na vedení účtů</t>
  </si>
  <si>
    <t xml:space="preserve">Dary </t>
  </si>
  <si>
    <t>Provozní výdaje rekreačních zařízení (Sykovec)</t>
  </si>
  <si>
    <t>Sportovní akce Městské policie</t>
  </si>
  <si>
    <t>Právní služby</t>
  </si>
  <si>
    <t>Příspěvek na MHD</t>
  </si>
  <si>
    <t>Příspěvek na penzijní připojištění</t>
  </si>
  <si>
    <t>Příspěvek sportovnímu klubu MP</t>
  </si>
  <si>
    <t>Převod z FRR do SF - rozdíl mezi předpisem stavu fondu a skutečností</t>
  </si>
  <si>
    <t>Stav Sociálního fondu po finančním vypořádání</t>
  </si>
  <si>
    <t>VEŘEJNÁ SBÍRKA Městské policie Brno</t>
  </si>
  <si>
    <t xml:space="preserve">Upravený rozpočet </t>
  </si>
  <si>
    <t>Skut. k 31. 12. 2009</t>
  </si>
  <si>
    <t>Příjmy z veřejné sbírky - peněžité příspěvky</t>
  </si>
  <si>
    <t xml:space="preserve">Zapojení veřejné sbírky k financování provozních výdajů Útulku pro opuštěná zvířata </t>
  </si>
  <si>
    <t>S konáním  Veřejné sbírky  na činnost  Útulku  pro opuštěná  zvířata  a odchytové  a  asanační  služby  souhlasila Rada města Brna na své R4/149. schůzi, konané dne 22. 6. 2006.</t>
  </si>
  <si>
    <t>Krajský úřad Jihomoravského kraje schválil konání Veřejné sbírky na období od 10. 9. 2006 do 10. 8. 2009.</t>
  </si>
  <si>
    <t xml:space="preserve">Konečné  vyúčtování Veřejné sbírky bylo projedáno na Z5/029. zasedání Zastupitelstva města Brna,  </t>
  </si>
  <si>
    <t>konaném 10. 11. 2009.</t>
  </si>
</sst>
</file>

<file path=xl/styles.xml><?xml version="1.0" encoding="utf-8"?>
<styleSheet xmlns="http://schemas.openxmlformats.org/spreadsheetml/2006/main">
  <numFmts count="4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_)"/>
    <numFmt numFmtId="166" formatCode="#,##0_);\(#,##0\)"/>
    <numFmt numFmtId="167" formatCode="#,##0.00\ _K_č"/>
    <numFmt numFmtId="168" formatCode="#,##0.00\ &quot;Kč&quot;"/>
    <numFmt numFmtId="169" formatCode="0.0%"/>
    <numFmt numFmtId="170" formatCode="#\ ##,000&quot;Kč&quot;"/>
    <numFmt numFmtId="171" formatCode="#,##0.00&quot;Kč&quot;"/>
    <numFmt numFmtId="172" formatCode="#,##0.000"/>
    <numFmt numFmtId="173" formatCode="d/m/yy"/>
    <numFmt numFmtId="174" formatCode="0.0"/>
    <numFmt numFmtId="175" formatCode="#,##0.0000"/>
    <numFmt numFmtId="176" formatCode="0.000%"/>
    <numFmt numFmtId="177" formatCode="0.0000%"/>
    <numFmt numFmtId="178" formatCode="0.00000%"/>
    <numFmt numFmtId="179" formatCode="0.000"/>
    <numFmt numFmtId="180" formatCode="[$-405]d\.\ mmmm\ yyyy"/>
    <numFmt numFmtId="181" formatCode="mmm/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.00000"/>
    <numFmt numFmtId="186" formatCode="000\ 00"/>
    <numFmt numFmtId="187" formatCode="#,##0_ ;[Red]\-#,##0\ "/>
    <numFmt numFmtId="188" formatCode="#,##0.0_);\(#,##0.0\)"/>
    <numFmt numFmtId="189" formatCode="#,##0_ ;\-#,##0\ "/>
    <numFmt numFmtId="190" formatCode="_-* #,##0.000\ _K_č_-;\-* #,##0.000\ _K_č_-;_-* &quot;-&quot;??\ _K_č_-;_-@_-"/>
    <numFmt numFmtId="191" formatCode="_-* #,##0.0000\ _K_č_-;\-* #,##0.0000\ _K_č_-;_-* &quot;-&quot;??\ _K_č_-;_-@_-"/>
    <numFmt numFmtId="192" formatCode="#,##0;[Red]#,##0"/>
    <numFmt numFmtId="193" formatCode="0_ ;[Red]\-0\ "/>
    <numFmt numFmtId="194" formatCode="0.E+00"/>
    <numFmt numFmtId="195" formatCode="0.00000"/>
    <numFmt numFmtId="196" formatCode="0.0000"/>
    <numFmt numFmtId="197" formatCode="#,##0\ &quot;Kč&quot;"/>
    <numFmt numFmtId="198" formatCode="0.000000"/>
    <numFmt numFmtId="199" formatCode="0.0000000"/>
    <numFmt numFmtId="200" formatCode="d/m"/>
    <numFmt numFmtId="201" formatCode="dd/mm/yy"/>
  </numFmts>
  <fonts count="55">
    <font>
      <sz val="10"/>
      <name val="Arial CE"/>
      <family val="0"/>
    </font>
    <font>
      <sz val="10"/>
      <name val="Courier"/>
      <family val="0"/>
    </font>
    <font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sz val="12"/>
      <name val="Arial CE"/>
      <family val="0"/>
    </font>
    <font>
      <i/>
      <sz val="12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Times New Roman CE"/>
      <family val="1"/>
    </font>
    <font>
      <sz val="8"/>
      <name val="Arial CE"/>
      <family val="0"/>
    </font>
    <font>
      <sz val="8"/>
      <name val="Times New Roman CE"/>
      <family val="1"/>
    </font>
    <font>
      <b/>
      <sz val="8"/>
      <name val="Times New Roman CE"/>
      <family val="1"/>
    </font>
    <font>
      <sz val="8"/>
      <color indexed="10"/>
      <name val="Times New Roman CE"/>
      <family val="1"/>
    </font>
    <font>
      <b/>
      <sz val="8"/>
      <name val="Tahoma"/>
      <family val="0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7.5"/>
      <color indexed="36"/>
      <name val="Arial CE"/>
      <family val="0"/>
    </font>
    <font>
      <sz val="11"/>
      <color indexed="17"/>
      <name val="Calibri"/>
      <family val="2"/>
    </font>
    <font>
      <sz val="10"/>
      <name val="Arial"/>
      <family val="0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3"/>
      <name val="Times New Roman CE"/>
      <family val="1"/>
    </font>
    <font>
      <b/>
      <sz val="13"/>
      <name val="Times New Roman CE"/>
      <family val="1"/>
    </font>
    <font>
      <sz val="11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i/>
      <sz val="13"/>
      <name val="Times New Roman CE"/>
      <family val="0"/>
    </font>
    <font>
      <i/>
      <sz val="14"/>
      <name val="Times New Roman"/>
      <family val="1"/>
    </font>
    <font>
      <b/>
      <sz val="14"/>
      <name val="Times New Roman"/>
      <family val="1"/>
    </font>
    <font>
      <b/>
      <sz val="14"/>
      <name val="Times New Roman CE"/>
      <family val="1"/>
    </font>
    <font>
      <sz val="11"/>
      <name val="Times New Roman"/>
      <family val="1"/>
    </font>
    <font>
      <b/>
      <sz val="10"/>
      <name val="Arial CE"/>
      <family val="0"/>
    </font>
    <font>
      <sz val="12"/>
      <color indexed="10"/>
      <name val="Times New Roman CE"/>
      <family val="1"/>
    </font>
    <font>
      <b/>
      <sz val="8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 style="medium"/>
      <top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>
      <alignment/>
      <protection/>
    </xf>
    <xf numFmtId="0" fontId="3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36" fillId="7" borderId="8" applyNumberFormat="0" applyAlignment="0" applyProtection="0"/>
    <xf numFmtId="0" fontId="37" fillId="19" borderId="8" applyNumberFormat="0" applyAlignment="0" applyProtection="0"/>
    <xf numFmtId="0" fontId="38" fillId="19" borderId="9" applyNumberFormat="0" applyAlignment="0" applyProtection="0"/>
    <xf numFmtId="0" fontId="39" fillId="0" borderId="0" applyNumberFormat="0" applyFill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</cellStyleXfs>
  <cellXfs count="3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/>
    </xf>
    <xf numFmtId="3" fontId="4" fillId="0" borderId="11" xfId="0" applyNumberFormat="1" applyFont="1" applyBorder="1" applyAlignment="1">
      <alignment horizontal="right"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15" xfId="0" applyFont="1" applyBorder="1" applyAlignment="1">
      <alignment/>
    </xf>
    <xf numFmtId="3" fontId="4" fillId="0" borderId="17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3" fontId="7" fillId="0" borderId="13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8" fillId="0" borderId="0" xfId="0" applyFont="1" applyAlignment="1">
      <alignment horizontal="right"/>
    </xf>
    <xf numFmtId="0" fontId="3" fillId="0" borderId="0" xfId="0" applyFont="1" applyBorder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3" fillId="0" borderId="12" xfId="0" applyFont="1" applyBorder="1" applyAlignment="1">
      <alignment shrinkToFit="1"/>
    </xf>
    <xf numFmtId="0" fontId="3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3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/>
    </xf>
    <xf numFmtId="17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4" fillId="0" borderId="15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justify" wrapText="1"/>
    </xf>
    <xf numFmtId="0" fontId="3" fillId="0" borderId="14" xfId="0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3" fontId="0" fillId="0" borderId="0" xfId="0" applyNumberFormat="1" applyFill="1" applyAlignment="1">
      <alignment/>
    </xf>
    <xf numFmtId="0" fontId="12" fillId="0" borderId="0" xfId="0" applyFont="1" applyBorder="1" applyAlignment="1">
      <alignment/>
    </xf>
    <xf numFmtId="49" fontId="12" fillId="0" borderId="0" xfId="0" applyNumberFormat="1" applyFont="1" applyBorder="1" applyAlignment="1">
      <alignment/>
    </xf>
    <xf numFmtId="0" fontId="12" fillId="0" borderId="0" xfId="0" applyFont="1" applyFill="1" applyBorder="1" applyAlignment="1">
      <alignment/>
    </xf>
    <xf numFmtId="0" fontId="9" fillId="0" borderId="19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3" fontId="13" fillId="0" borderId="0" xfId="0" applyNumberFormat="1" applyFont="1" applyFill="1" applyAlignment="1">
      <alignment/>
    </xf>
    <xf numFmtId="3" fontId="14" fillId="0" borderId="0" xfId="0" applyNumberFormat="1" applyFont="1" applyFill="1" applyAlignment="1">
      <alignment/>
    </xf>
    <xf numFmtId="0" fontId="15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 wrapText="1"/>
    </xf>
    <xf numFmtId="0" fontId="15" fillId="0" borderId="15" xfId="0" applyFont="1" applyFill="1" applyBorder="1" applyAlignment="1">
      <alignment horizontal="center" wrapText="1"/>
    </xf>
    <xf numFmtId="4" fontId="15" fillId="0" borderId="20" xfId="0" applyNumberFormat="1" applyFont="1" applyFill="1" applyBorder="1" applyAlignment="1">
      <alignment horizontal="center" shrinkToFit="1"/>
    </xf>
    <xf numFmtId="4" fontId="15" fillId="0" borderId="11" xfId="0" applyNumberFormat="1" applyFont="1" applyFill="1" applyBorder="1" applyAlignment="1">
      <alignment horizontal="center" shrinkToFit="1"/>
    </xf>
    <xf numFmtId="0" fontId="5" fillId="0" borderId="0" xfId="0" applyFont="1" applyFill="1" applyAlignment="1">
      <alignment/>
    </xf>
    <xf numFmtId="0" fontId="15" fillId="0" borderId="16" xfId="0" applyFont="1" applyFill="1" applyBorder="1" applyAlignment="1">
      <alignment horizontal="center"/>
    </xf>
    <xf numFmtId="1" fontId="15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 wrapText="1"/>
    </xf>
    <xf numFmtId="4" fontId="15" fillId="0" borderId="15" xfId="0" applyNumberFormat="1" applyFont="1" applyFill="1" applyBorder="1" applyAlignment="1">
      <alignment horizontal="center" shrinkToFit="1"/>
    </xf>
    <xf numFmtId="3" fontId="15" fillId="0" borderId="10" xfId="0" applyNumberFormat="1" applyFont="1" applyFill="1" applyBorder="1" applyAlignment="1">
      <alignment/>
    </xf>
    <xf numFmtId="3" fontId="15" fillId="0" borderId="10" xfId="0" applyNumberFormat="1" applyFont="1" applyFill="1" applyBorder="1" applyAlignment="1">
      <alignment horizontal="right"/>
    </xf>
    <xf numFmtId="3" fontId="14" fillId="0" borderId="12" xfId="0" applyNumberFormat="1" applyFont="1" applyFill="1" applyBorder="1" applyAlignment="1">
      <alignment/>
    </xf>
    <xf numFmtId="3" fontId="14" fillId="0" borderId="12" xfId="0" applyNumberFormat="1" applyFont="1" applyFill="1" applyBorder="1" applyAlignment="1">
      <alignment/>
    </xf>
    <xf numFmtId="3" fontId="14" fillId="0" borderId="15" xfId="0" applyNumberFormat="1" applyFont="1" applyFill="1" applyBorder="1" applyAlignment="1">
      <alignment/>
    </xf>
    <xf numFmtId="3" fontId="14" fillId="0" borderId="12" xfId="0" applyNumberFormat="1" applyFont="1" applyFill="1" applyBorder="1" applyAlignment="1">
      <alignment wrapText="1"/>
    </xf>
    <xf numFmtId="3" fontId="15" fillId="0" borderId="12" xfId="0" applyNumberFormat="1" applyFont="1" applyFill="1" applyBorder="1" applyAlignment="1">
      <alignment/>
    </xf>
    <xf numFmtId="3" fontId="14" fillId="0" borderId="16" xfId="0" applyNumberFormat="1" applyFont="1" applyFill="1" applyBorder="1" applyAlignment="1">
      <alignment/>
    </xf>
    <xf numFmtId="3" fontId="14" fillId="0" borderId="21" xfId="0" applyNumberFormat="1" applyFont="1" applyFill="1" applyBorder="1" applyAlignment="1">
      <alignment/>
    </xf>
    <xf numFmtId="3" fontId="16" fillId="0" borderId="12" xfId="0" applyNumberFormat="1" applyFont="1" applyFill="1" applyBorder="1" applyAlignment="1">
      <alignment/>
    </xf>
    <xf numFmtId="3" fontId="14" fillId="0" borderId="21" xfId="0" applyNumberFormat="1" applyFont="1" applyFill="1" applyBorder="1" applyAlignment="1">
      <alignment/>
    </xf>
    <xf numFmtId="3" fontId="13" fillId="0" borderId="16" xfId="0" applyNumberFormat="1" applyFont="1" applyFill="1" applyBorder="1" applyAlignment="1">
      <alignment/>
    </xf>
    <xf numFmtId="3" fontId="2" fillId="0" borderId="0" xfId="0" applyNumberFormat="1" applyFont="1" applyBorder="1" applyAlignment="1">
      <alignment/>
    </xf>
    <xf numFmtId="0" fontId="15" fillId="0" borderId="20" xfId="0" applyFont="1" applyBorder="1" applyAlignment="1">
      <alignment/>
    </xf>
    <xf numFmtId="0" fontId="14" fillId="0" borderId="22" xfId="0" applyFont="1" applyBorder="1" applyAlignment="1">
      <alignment/>
    </xf>
    <xf numFmtId="4" fontId="14" fillId="0" borderId="22" xfId="0" applyNumberFormat="1" applyFont="1" applyBorder="1" applyAlignment="1">
      <alignment/>
    </xf>
    <xf numFmtId="4" fontId="15" fillId="0" borderId="10" xfId="0" applyNumberFormat="1" applyFont="1" applyBorder="1" applyAlignment="1">
      <alignment horizontal="center"/>
    </xf>
    <xf numFmtId="0" fontId="14" fillId="0" borderId="19" xfId="0" applyFont="1" applyBorder="1" applyAlignment="1">
      <alignment/>
    </xf>
    <xf numFmtId="0" fontId="13" fillId="0" borderId="14" xfId="0" applyFont="1" applyBorder="1" applyAlignment="1">
      <alignment/>
    </xf>
    <xf numFmtId="3" fontId="14" fillId="0" borderId="12" xfId="0" applyNumberFormat="1" applyFont="1" applyBorder="1" applyAlignment="1">
      <alignment/>
    </xf>
    <xf numFmtId="0" fontId="14" fillId="0" borderId="21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21" xfId="0" applyFont="1" applyBorder="1" applyAlignment="1">
      <alignment wrapText="1"/>
    </xf>
    <xf numFmtId="0" fontId="13" fillId="0" borderId="0" xfId="0" applyFont="1" applyAlignment="1">
      <alignment/>
    </xf>
    <xf numFmtId="3" fontId="14" fillId="0" borderId="12" xfId="0" applyNumberFormat="1" applyFont="1" applyBorder="1" applyAlignment="1">
      <alignment/>
    </xf>
    <xf numFmtId="0" fontId="15" fillId="0" borderId="23" xfId="0" applyFont="1" applyBorder="1" applyAlignment="1">
      <alignment/>
    </xf>
    <xf numFmtId="0" fontId="14" fillId="0" borderId="24" xfId="0" applyFont="1" applyBorder="1" applyAlignment="1">
      <alignment/>
    </xf>
    <xf numFmtId="4" fontId="14" fillId="0" borderId="24" xfId="0" applyNumberFormat="1" applyFont="1" applyBorder="1" applyAlignment="1">
      <alignment/>
    </xf>
    <xf numFmtId="3" fontId="15" fillId="0" borderId="16" xfId="0" applyNumberFormat="1" applyFont="1" applyBorder="1" applyAlignment="1">
      <alignment/>
    </xf>
    <xf numFmtId="0" fontId="40" fillId="0" borderId="0" xfId="0" applyFont="1" applyFill="1" applyAlignment="1">
      <alignment/>
    </xf>
    <xf numFmtId="0" fontId="40" fillId="0" borderId="0" xfId="0" applyFont="1" applyAlignment="1">
      <alignment/>
    </xf>
    <xf numFmtId="0" fontId="41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40" fillId="0" borderId="13" xfId="0" applyFont="1" applyFill="1" applyBorder="1" applyAlignment="1">
      <alignment/>
    </xf>
    <xf numFmtId="0" fontId="41" fillId="0" borderId="19" xfId="0" applyFont="1" applyBorder="1" applyAlignment="1">
      <alignment/>
    </xf>
    <xf numFmtId="0" fontId="9" fillId="0" borderId="15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shrinkToFit="1"/>
    </xf>
    <xf numFmtId="0" fontId="9" fillId="0" borderId="19" xfId="0" applyFont="1" applyFill="1" applyBorder="1" applyAlignment="1">
      <alignment horizontal="center" shrinkToFit="1"/>
    </xf>
    <xf numFmtId="0" fontId="42" fillId="0" borderId="17" xfId="0" applyFont="1" applyFill="1" applyBorder="1" applyAlignment="1">
      <alignment horizontal="center" shrinkToFit="1"/>
    </xf>
    <xf numFmtId="0" fontId="41" fillId="0" borderId="23" xfId="0" applyFont="1" applyBorder="1" applyAlignment="1">
      <alignment/>
    </xf>
    <xf numFmtId="0" fontId="9" fillId="0" borderId="16" xfId="0" applyFont="1" applyFill="1" applyBorder="1" applyAlignment="1">
      <alignment horizontal="center"/>
    </xf>
    <xf numFmtId="0" fontId="41" fillId="0" borderId="20" xfId="0" applyFont="1" applyBorder="1" applyAlignment="1">
      <alignment/>
    </xf>
    <xf numFmtId="3" fontId="41" fillId="0" borderId="10" xfId="0" applyNumberFormat="1" applyFont="1" applyFill="1" applyBorder="1" applyAlignment="1">
      <alignment/>
    </xf>
    <xf numFmtId="3" fontId="40" fillId="0" borderId="0" xfId="0" applyNumberFormat="1" applyFont="1" applyAlignment="1">
      <alignment/>
    </xf>
    <xf numFmtId="0" fontId="40" fillId="0" borderId="21" xfId="0" applyFont="1" applyBorder="1" applyAlignment="1">
      <alignment/>
    </xf>
    <xf numFmtId="3" fontId="40" fillId="0" borderId="12" xfId="0" applyNumberFormat="1" applyFont="1" applyFill="1" applyBorder="1" applyAlignment="1">
      <alignment/>
    </xf>
    <xf numFmtId="3" fontId="40" fillId="0" borderId="21" xfId="0" applyNumberFormat="1" applyFont="1" applyFill="1" applyBorder="1" applyAlignment="1">
      <alignment/>
    </xf>
    <xf numFmtId="3" fontId="40" fillId="0" borderId="15" xfId="0" applyNumberFormat="1" applyFont="1" applyFill="1" applyBorder="1" applyAlignment="1">
      <alignment/>
    </xf>
    <xf numFmtId="3" fontId="40" fillId="0" borderId="13" xfId="0" applyNumberFormat="1" applyFont="1" applyFill="1" applyBorder="1" applyAlignment="1">
      <alignment/>
    </xf>
    <xf numFmtId="0" fontId="40" fillId="0" borderId="18" xfId="0" applyFont="1" applyFill="1" applyBorder="1" applyAlignment="1">
      <alignment/>
    </xf>
    <xf numFmtId="3" fontId="40" fillId="0" borderId="16" xfId="0" applyNumberFormat="1" applyFont="1" applyFill="1" applyBorder="1" applyAlignment="1">
      <alignment/>
    </xf>
    <xf numFmtId="0" fontId="41" fillId="0" borderId="10" xfId="0" applyFont="1" applyFill="1" applyBorder="1" applyAlignment="1">
      <alignment shrinkToFit="1"/>
    </xf>
    <xf numFmtId="0" fontId="41" fillId="0" borderId="22" xfId="0" applyFont="1" applyBorder="1" applyAlignment="1">
      <alignment/>
    </xf>
    <xf numFmtId="0" fontId="40" fillId="0" borderId="12" xfId="0" applyFont="1" applyFill="1" applyBorder="1" applyAlignment="1">
      <alignment/>
    </xf>
    <xf numFmtId="0" fontId="4" fillId="0" borderId="25" xfId="0" applyFont="1" applyFill="1" applyBorder="1" applyAlignment="1">
      <alignment shrinkToFit="1"/>
    </xf>
    <xf numFmtId="0" fontId="41" fillId="0" borderId="21" xfId="0" applyFont="1" applyBorder="1" applyAlignment="1">
      <alignment/>
    </xf>
    <xf numFmtId="3" fontId="41" fillId="0" borderId="25" xfId="0" applyNumberFormat="1" applyFont="1" applyFill="1" applyBorder="1" applyAlignment="1">
      <alignment/>
    </xf>
    <xf numFmtId="49" fontId="40" fillId="0" borderId="26" xfId="0" applyNumberFormat="1" applyFont="1" applyFill="1" applyBorder="1" applyAlignment="1">
      <alignment horizontal="center" vertical="center" wrapText="1"/>
    </xf>
    <xf numFmtId="49" fontId="40" fillId="0" borderId="26" xfId="0" applyNumberFormat="1" applyFont="1" applyBorder="1" applyAlignment="1">
      <alignment horizontal="justify" vertical="center" wrapText="1"/>
    </xf>
    <xf numFmtId="49" fontId="40" fillId="0" borderId="21" xfId="0" applyNumberFormat="1" applyFont="1" applyFill="1" applyBorder="1" applyAlignment="1">
      <alignment horizontal="center" vertical="center" wrapText="1"/>
    </xf>
    <xf numFmtId="49" fontId="40" fillId="0" borderId="21" xfId="0" applyNumberFormat="1" applyFont="1" applyBorder="1" applyAlignment="1">
      <alignment horizontal="justify" vertical="center" wrapText="1"/>
    </xf>
    <xf numFmtId="49" fontId="40" fillId="0" borderId="23" xfId="0" applyNumberFormat="1" applyFont="1" applyFill="1" applyBorder="1" applyAlignment="1">
      <alignment horizontal="center" vertical="center" wrapText="1"/>
    </xf>
    <xf numFmtId="49" fontId="40" fillId="0" borderId="23" xfId="0" applyNumberFormat="1" applyFont="1" applyBorder="1" applyAlignment="1">
      <alignment horizontal="justify" vertical="center" wrapText="1"/>
    </xf>
    <xf numFmtId="0" fontId="41" fillId="0" borderId="19" xfId="0" applyFont="1" applyFill="1" applyBorder="1" applyAlignment="1">
      <alignment horizontal="center"/>
    </xf>
    <xf numFmtId="0" fontId="41" fillId="0" borderId="23" xfId="0" applyFont="1" applyFill="1" applyBorder="1" applyAlignment="1">
      <alignment horizontal="center"/>
    </xf>
    <xf numFmtId="0" fontId="41" fillId="0" borderId="2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41" fillId="0" borderId="27" xfId="0" applyFont="1" applyBorder="1" applyAlignment="1">
      <alignment/>
    </xf>
    <xf numFmtId="49" fontId="40" fillId="0" borderId="21" xfId="0" applyNumberFormat="1" applyFont="1" applyFill="1" applyBorder="1" applyAlignment="1">
      <alignment horizontal="center" vertical="justify" wrapText="1"/>
    </xf>
    <xf numFmtId="49" fontId="40" fillId="0" borderId="21" xfId="0" applyNumberFormat="1" applyFont="1" applyBorder="1" applyAlignment="1">
      <alignment vertical="justify" wrapText="1"/>
    </xf>
    <xf numFmtId="0" fontId="41" fillId="0" borderId="10" xfId="0" applyFont="1" applyFill="1" applyBorder="1" applyAlignment="1">
      <alignment/>
    </xf>
    <xf numFmtId="49" fontId="40" fillId="0" borderId="0" xfId="0" applyNumberFormat="1" applyFont="1" applyBorder="1" applyAlignment="1">
      <alignment/>
    </xf>
    <xf numFmtId="3" fontId="40" fillId="0" borderId="0" xfId="0" applyNumberFormat="1" applyFont="1" applyFill="1" applyBorder="1" applyAlignment="1">
      <alignment/>
    </xf>
    <xf numFmtId="3" fontId="40" fillId="0" borderId="0" xfId="0" applyNumberFormat="1" applyFont="1" applyFill="1" applyAlignment="1">
      <alignment/>
    </xf>
    <xf numFmtId="0" fontId="41" fillId="0" borderId="0" xfId="0" applyFont="1" applyBorder="1" applyAlignment="1">
      <alignment/>
    </xf>
    <xf numFmtId="0" fontId="40" fillId="0" borderId="0" xfId="0" applyFont="1" applyFill="1" applyBorder="1" applyAlignment="1">
      <alignment/>
    </xf>
    <xf numFmtId="3" fontId="40" fillId="0" borderId="0" xfId="0" applyNumberFormat="1" applyFont="1" applyFill="1" applyBorder="1" applyAlignment="1">
      <alignment/>
    </xf>
    <xf numFmtId="49" fontId="4" fillId="0" borderId="20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2" xfId="0" applyFont="1" applyBorder="1" applyAlignment="1">
      <alignment/>
    </xf>
    <xf numFmtId="0" fontId="43" fillId="0" borderId="10" xfId="0" applyFont="1" applyFill="1" applyBorder="1" applyAlignment="1">
      <alignment horizontal="right"/>
    </xf>
    <xf numFmtId="49" fontId="44" fillId="0" borderId="28" xfId="0" applyNumberFormat="1" applyFont="1" applyBorder="1" applyAlignment="1">
      <alignment/>
    </xf>
    <xf numFmtId="0" fontId="44" fillId="0" borderId="28" xfId="0" applyFont="1" applyBorder="1" applyAlignment="1">
      <alignment/>
    </xf>
    <xf numFmtId="0" fontId="44" fillId="0" borderId="29" xfId="0" applyFont="1" applyBorder="1" applyAlignment="1">
      <alignment/>
    </xf>
    <xf numFmtId="0" fontId="40" fillId="0" borderId="0" xfId="0" applyFont="1" applyAlignment="1">
      <alignment horizontal="left"/>
    </xf>
    <xf numFmtId="3" fontId="45" fillId="0" borderId="12" xfId="0" applyNumberFormat="1" applyFont="1" applyFill="1" applyBorder="1" applyAlignment="1">
      <alignment/>
    </xf>
    <xf numFmtId="0" fontId="40" fillId="0" borderId="0" xfId="0" applyFont="1" applyFill="1" applyAlignment="1">
      <alignment horizontal="left"/>
    </xf>
    <xf numFmtId="49" fontId="44" fillId="0" borderId="21" xfId="0" applyNumberFormat="1" applyFont="1" applyBorder="1" applyAlignment="1">
      <alignment/>
    </xf>
    <xf numFmtId="0" fontId="44" fillId="0" borderId="21" xfId="0" applyFont="1" applyBorder="1" applyAlignment="1">
      <alignment/>
    </xf>
    <xf numFmtId="0" fontId="44" fillId="0" borderId="0" xfId="0" applyFont="1" applyBorder="1" applyAlignment="1">
      <alignment/>
    </xf>
    <xf numFmtId="3" fontId="45" fillId="0" borderId="30" xfId="0" applyNumberFormat="1" applyFont="1" applyFill="1" applyBorder="1" applyAlignment="1">
      <alignment/>
    </xf>
    <xf numFmtId="49" fontId="46" fillId="0" borderId="31" xfId="0" applyNumberFormat="1" applyFont="1" applyFill="1" applyBorder="1" applyAlignment="1">
      <alignment/>
    </xf>
    <xf numFmtId="0" fontId="46" fillId="0" borderId="31" xfId="0" applyFont="1" applyBorder="1" applyAlignment="1">
      <alignment/>
    </xf>
    <xf numFmtId="0" fontId="46" fillId="0" borderId="32" xfId="0" applyFont="1" applyBorder="1" applyAlignment="1">
      <alignment/>
    </xf>
    <xf numFmtId="0" fontId="47" fillId="0" borderId="0" xfId="0" applyFont="1" applyAlignment="1">
      <alignment horizontal="left"/>
    </xf>
    <xf numFmtId="3" fontId="48" fillId="0" borderId="30" xfId="0" applyNumberFormat="1" applyFont="1" applyFill="1" applyBorder="1" applyAlignment="1">
      <alignment/>
    </xf>
    <xf numFmtId="49" fontId="46" fillId="0" borderId="27" xfId="0" applyNumberFormat="1" applyFont="1" applyFill="1" applyBorder="1" applyAlignment="1">
      <alignment/>
    </xf>
    <xf numFmtId="0" fontId="43" fillId="0" borderId="33" xfId="0" applyFont="1" applyBorder="1" applyAlignment="1">
      <alignment/>
    </xf>
    <xf numFmtId="0" fontId="43" fillId="0" borderId="34" xfId="0" applyFont="1" applyBorder="1" applyAlignment="1">
      <alignment/>
    </xf>
    <xf numFmtId="0" fontId="40" fillId="0" borderId="0" xfId="0" applyFont="1" applyAlignment="1">
      <alignment horizontal="right"/>
    </xf>
    <xf numFmtId="3" fontId="49" fillId="0" borderId="16" xfId="0" applyNumberFormat="1" applyFont="1" applyFill="1" applyBorder="1" applyAlignment="1">
      <alignment/>
    </xf>
    <xf numFmtId="0" fontId="40" fillId="0" borderId="0" xfId="0" applyFont="1" applyFill="1" applyAlignment="1">
      <alignment horizontal="right"/>
    </xf>
    <xf numFmtId="0" fontId="40" fillId="0" borderId="0" xfId="0" applyFont="1" applyBorder="1" applyAlignment="1">
      <alignment/>
    </xf>
    <xf numFmtId="3" fontId="40" fillId="0" borderId="0" xfId="0" applyNumberFormat="1" applyFont="1" applyFill="1" applyBorder="1" applyAlignment="1">
      <alignment horizontal="right"/>
    </xf>
    <xf numFmtId="4" fontId="45" fillId="0" borderId="12" xfId="0" applyNumberFormat="1" applyFont="1" applyFill="1" applyBorder="1" applyAlignment="1">
      <alignment/>
    </xf>
    <xf numFmtId="0" fontId="44" fillId="0" borderId="31" xfId="0" applyFont="1" applyBorder="1" applyAlignment="1">
      <alignment/>
    </xf>
    <xf numFmtId="0" fontId="44" fillId="0" borderId="21" xfId="0" applyFont="1" applyBorder="1" applyAlignment="1">
      <alignment/>
    </xf>
    <xf numFmtId="0" fontId="44" fillId="0" borderId="0" xfId="0" applyFont="1" applyBorder="1" applyAlignment="1">
      <alignment/>
    </xf>
    <xf numFmtId="4" fontId="45" fillId="0" borderId="30" xfId="0" applyNumberFormat="1" applyFont="1" applyFill="1" applyBorder="1" applyAlignment="1">
      <alignment/>
    </xf>
    <xf numFmtId="3" fontId="40" fillId="0" borderId="0" xfId="0" applyNumberFormat="1" applyFont="1" applyAlignment="1">
      <alignment horizontal="right"/>
    </xf>
    <xf numFmtId="4" fontId="49" fillId="0" borderId="16" xfId="0" applyNumberFormat="1" applyFont="1" applyFill="1" applyBorder="1" applyAlignment="1">
      <alignment/>
    </xf>
    <xf numFmtId="0" fontId="40" fillId="0" borderId="0" xfId="0" applyFont="1" applyBorder="1" applyAlignment="1">
      <alignment/>
    </xf>
    <xf numFmtId="0" fontId="41" fillId="0" borderId="0" xfId="0" applyFont="1" applyAlignment="1">
      <alignment/>
    </xf>
    <xf numFmtId="0" fontId="41" fillId="0" borderId="0" xfId="0" applyFont="1" applyBorder="1" applyAlignment="1">
      <alignment/>
    </xf>
    <xf numFmtId="0" fontId="41" fillId="0" borderId="0" xfId="0" applyFont="1" applyFill="1" applyAlignment="1">
      <alignment horizontal="right"/>
    </xf>
    <xf numFmtId="0" fontId="41" fillId="0" borderId="19" xfId="0" applyFont="1" applyFill="1" applyBorder="1" applyAlignment="1">
      <alignment/>
    </xf>
    <xf numFmtId="0" fontId="41" fillId="0" borderId="19" xfId="0" applyFont="1" applyFill="1" applyBorder="1" applyAlignment="1">
      <alignment horizontal="centerContinuous"/>
    </xf>
    <xf numFmtId="0" fontId="41" fillId="0" borderId="17" xfId="0" applyFont="1" applyFill="1" applyBorder="1" applyAlignment="1">
      <alignment horizontal="centerContinuous"/>
    </xf>
    <xf numFmtId="0" fontId="41" fillId="0" borderId="20" xfId="0" applyFont="1" applyFill="1" applyBorder="1" applyAlignment="1">
      <alignment horizontal="centerContinuous"/>
    </xf>
    <xf numFmtId="0" fontId="41" fillId="0" borderId="22" xfId="0" applyFont="1" applyFill="1" applyBorder="1" applyAlignment="1">
      <alignment horizontal="centerContinuous"/>
    </xf>
    <xf numFmtId="0" fontId="41" fillId="0" borderId="11" xfId="0" applyFont="1" applyFill="1" applyBorder="1" applyAlignment="1">
      <alignment horizontal="centerContinuous"/>
    </xf>
    <xf numFmtId="0" fontId="41" fillId="0" borderId="23" xfId="0" applyFont="1" applyFill="1" applyBorder="1" applyAlignment="1">
      <alignment/>
    </xf>
    <xf numFmtId="0" fontId="41" fillId="0" borderId="23" xfId="0" applyFont="1" applyFill="1" applyBorder="1" applyAlignment="1">
      <alignment horizontal="centerContinuous"/>
    </xf>
    <xf numFmtId="0" fontId="41" fillId="0" borderId="18" xfId="0" applyFont="1" applyFill="1" applyBorder="1" applyAlignment="1">
      <alignment horizontal="centerContinuous"/>
    </xf>
    <xf numFmtId="0" fontId="41" fillId="0" borderId="20" xfId="0" applyFont="1" applyFill="1" applyBorder="1" applyAlignment="1">
      <alignment/>
    </xf>
    <xf numFmtId="3" fontId="41" fillId="0" borderId="20" xfId="0" applyNumberFormat="1" applyFont="1" applyFill="1" applyBorder="1" applyAlignment="1">
      <alignment/>
    </xf>
    <xf numFmtId="3" fontId="41" fillId="0" borderId="11" xfId="0" applyNumberFormat="1" applyFont="1" applyFill="1" applyBorder="1" applyAlignment="1">
      <alignment/>
    </xf>
    <xf numFmtId="0" fontId="40" fillId="0" borderId="21" xfId="0" applyFont="1" applyFill="1" applyBorder="1" applyAlignment="1">
      <alignment/>
    </xf>
    <xf numFmtId="3" fontId="40" fillId="0" borderId="17" xfId="0" applyNumberFormat="1" applyFont="1" applyFill="1" applyBorder="1" applyAlignment="1">
      <alignment/>
    </xf>
    <xf numFmtId="4" fontId="40" fillId="0" borderId="0" xfId="0" applyNumberFormat="1" applyFont="1" applyAlignment="1">
      <alignment/>
    </xf>
    <xf numFmtId="3" fontId="40" fillId="0" borderId="13" xfId="0" applyNumberFormat="1" applyFont="1" applyFill="1" applyBorder="1" applyAlignment="1">
      <alignment/>
    </xf>
    <xf numFmtId="3" fontId="40" fillId="0" borderId="19" xfId="0" applyNumberFormat="1" applyFont="1" applyFill="1" applyBorder="1" applyAlignment="1">
      <alignment/>
    </xf>
    <xf numFmtId="3" fontId="40" fillId="0" borderId="17" xfId="0" applyNumberFormat="1" applyFont="1" applyFill="1" applyBorder="1" applyAlignment="1">
      <alignment/>
    </xf>
    <xf numFmtId="0" fontId="41" fillId="0" borderId="21" xfId="0" applyFont="1" applyFill="1" applyBorder="1" applyAlignment="1">
      <alignment/>
    </xf>
    <xf numFmtId="3" fontId="41" fillId="0" borderId="21" xfId="0" applyNumberFormat="1" applyFont="1" applyFill="1" applyBorder="1" applyAlignment="1">
      <alignment/>
    </xf>
    <xf numFmtId="3" fontId="41" fillId="0" borderId="13" xfId="0" applyNumberFormat="1" applyFont="1" applyFill="1" applyBorder="1" applyAlignment="1">
      <alignment/>
    </xf>
    <xf numFmtId="3" fontId="41" fillId="0" borderId="0" xfId="0" applyNumberFormat="1" applyFont="1" applyFill="1" applyBorder="1" applyAlignment="1">
      <alignment/>
    </xf>
    <xf numFmtId="3" fontId="41" fillId="0" borderId="27" xfId="0" applyNumberFormat="1" applyFont="1" applyFill="1" applyBorder="1" applyAlignment="1">
      <alignment/>
    </xf>
    <xf numFmtId="3" fontId="41" fillId="0" borderId="35" xfId="0" applyNumberFormat="1" applyFont="1" applyFill="1" applyBorder="1" applyAlignment="1">
      <alignment/>
    </xf>
    <xf numFmtId="0" fontId="40" fillId="0" borderId="26" xfId="0" applyFont="1" applyFill="1" applyBorder="1" applyAlignment="1">
      <alignment/>
    </xf>
    <xf numFmtId="3" fontId="40" fillId="0" borderId="26" xfId="0" applyNumberFormat="1" applyFont="1" applyFill="1" applyBorder="1" applyAlignment="1">
      <alignment/>
    </xf>
    <xf numFmtId="3" fontId="40" fillId="0" borderId="36" xfId="0" applyNumberFormat="1" applyFont="1" applyFill="1" applyBorder="1" applyAlignment="1">
      <alignment/>
    </xf>
    <xf numFmtId="3" fontId="40" fillId="0" borderId="37" xfId="0" applyNumberFormat="1" applyFont="1" applyFill="1" applyBorder="1" applyAlignment="1">
      <alignment/>
    </xf>
    <xf numFmtId="0" fontId="41" fillId="0" borderId="27" xfId="0" applyFont="1" applyFill="1" applyBorder="1" applyAlignment="1">
      <alignment/>
    </xf>
    <xf numFmtId="0" fontId="41" fillId="0" borderId="0" xfId="0" applyFont="1" applyFill="1" applyAlignment="1">
      <alignment/>
    </xf>
    <xf numFmtId="0" fontId="41" fillId="0" borderId="38" xfId="0" applyFont="1" applyFill="1" applyBorder="1" applyAlignment="1">
      <alignment horizontal="center"/>
    </xf>
    <xf numFmtId="0" fontId="41" fillId="0" borderId="39" xfId="0" applyFont="1" applyFill="1" applyBorder="1" applyAlignment="1">
      <alignment horizontal="center"/>
    </xf>
    <xf numFmtId="0" fontId="41" fillId="0" borderId="40" xfId="0" applyFont="1" applyFill="1" applyBorder="1" applyAlignment="1">
      <alignment horizontal="center" shrinkToFit="1"/>
    </xf>
    <xf numFmtId="0" fontId="41" fillId="0" borderId="40" xfId="0" applyFont="1" applyFill="1" applyBorder="1" applyAlignment="1">
      <alignment horizontal="center"/>
    </xf>
    <xf numFmtId="0" fontId="41" fillId="0" borderId="41" xfId="0" applyFont="1" applyFill="1" applyBorder="1" applyAlignment="1">
      <alignment horizontal="center" shrinkToFit="1"/>
    </xf>
    <xf numFmtId="0" fontId="41" fillId="0" borderId="0" xfId="0" applyFont="1" applyAlignment="1">
      <alignment/>
    </xf>
    <xf numFmtId="0" fontId="40" fillId="0" borderId="42" xfId="0" applyFont="1" applyFill="1" applyBorder="1" applyAlignment="1">
      <alignment horizontal="left"/>
    </xf>
    <xf numFmtId="3" fontId="40" fillId="0" borderId="43" xfId="0" applyNumberFormat="1" applyFont="1" applyFill="1" applyBorder="1" applyAlignment="1">
      <alignment/>
    </xf>
    <xf numFmtId="3" fontId="40" fillId="0" borderId="44" xfId="0" applyNumberFormat="1" applyFont="1" applyFill="1" applyBorder="1" applyAlignment="1">
      <alignment/>
    </xf>
    <xf numFmtId="3" fontId="40" fillId="0" borderId="45" xfId="0" applyNumberFormat="1" applyFont="1" applyFill="1" applyBorder="1" applyAlignment="1">
      <alignment/>
    </xf>
    <xf numFmtId="3" fontId="40" fillId="0" borderId="46" xfId="0" applyNumberFormat="1" applyFont="1" applyFill="1" applyBorder="1" applyAlignment="1">
      <alignment/>
    </xf>
    <xf numFmtId="0" fontId="40" fillId="0" borderId="47" xfId="0" applyFont="1" applyFill="1" applyBorder="1" applyAlignment="1">
      <alignment horizontal="left"/>
    </xf>
    <xf numFmtId="3" fontId="40" fillId="0" borderId="48" xfId="0" applyNumberFormat="1" applyFont="1" applyFill="1" applyBorder="1" applyAlignment="1">
      <alignment/>
    </xf>
    <xf numFmtId="3" fontId="40" fillId="0" borderId="49" xfId="0" applyNumberFormat="1" applyFont="1" applyFill="1" applyBorder="1" applyAlignment="1">
      <alignment/>
    </xf>
    <xf numFmtId="3" fontId="40" fillId="0" borderId="50" xfId="0" applyNumberFormat="1" applyFont="1" applyFill="1" applyBorder="1" applyAlignment="1">
      <alignment/>
    </xf>
    <xf numFmtId="0" fontId="41" fillId="0" borderId="51" xfId="0" applyFont="1" applyFill="1" applyBorder="1" applyAlignment="1">
      <alignment horizontal="left"/>
    </xf>
    <xf numFmtId="3" fontId="41" fillId="0" borderId="52" xfId="0" applyNumberFormat="1" applyFont="1" applyFill="1" applyBorder="1" applyAlignment="1">
      <alignment/>
    </xf>
    <xf numFmtId="3" fontId="41" fillId="0" borderId="53" xfId="0" applyNumberFormat="1" applyFont="1" applyFill="1" applyBorder="1" applyAlignment="1">
      <alignment/>
    </xf>
    <xf numFmtId="3" fontId="41" fillId="0" borderId="54" xfId="0" applyNumberFormat="1" applyFont="1" applyFill="1" applyBorder="1" applyAlignment="1">
      <alignment/>
    </xf>
    <xf numFmtId="0" fontId="41" fillId="0" borderId="55" xfId="0" applyFont="1" applyFill="1" applyBorder="1" applyAlignment="1">
      <alignment horizontal="left"/>
    </xf>
    <xf numFmtId="3" fontId="41" fillId="0" borderId="56" xfId="0" applyNumberFormat="1" applyFont="1" applyFill="1" applyBorder="1" applyAlignment="1">
      <alignment/>
    </xf>
    <xf numFmtId="3" fontId="41" fillId="0" borderId="43" xfId="0" applyNumberFormat="1" applyFont="1" applyFill="1" applyBorder="1" applyAlignment="1">
      <alignment/>
    </xf>
    <xf numFmtId="3" fontId="41" fillId="0" borderId="57" xfId="0" applyNumberFormat="1" applyFont="1" applyFill="1" applyBorder="1" applyAlignment="1">
      <alignment/>
    </xf>
    <xf numFmtId="0" fontId="40" fillId="0" borderId="47" xfId="0" applyFont="1" applyFill="1" applyBorder="1" applyAlignment="1">
      <alignment horizontal="center"/>
    </xf>
    <xf numFmtId="0" fontId="41" fillId="0" borderId="47" xfId="0" applyFont="1" applyFill="1" applyBorder="1" applyAlignment="1">
      <alignment horizontal="left"/>
    </xf>
    <xf numFmtId="3" fontId="41" fillId="0" borderId="48" xfId="0" applyNumberFormat="1" applyFont="1" applyFill="1" applyBorder="1" applyAlignment="1">
      <alignment/>
    </xf>
    <xf numFmtId="3" fontId="41" fillId="0" borderId="50" xfId="0" applyNumberFormat="1" applyFont="1" applyFill="1" applyBorder="1" applyAlignment="1">
      <alignment/>
    </xf>
    <xf numFmtId="0" fontId="40" fillId="0" borderId="58" xfId="0" applyFont="1" applyFill="1" applyBorder="1" applyAlignment="1">
      <alignment horizontal="center"/>
    </xf>
    <xf numFmtId="3" fontId="40" fillId="0" borderId="59" xfId="0" applyNumberFormat="1" applyFont="1" applyFill="1" applyBorder="1" applyAlignment="1">
      <alignment/>
    </xf>
    <xf numFmtId="3" fontId="40" fillId="0" borderId="60" xfId="0" applyNumberFormat="1" applyFont="1" applyFill="1" applyBorder="1" applyAlignment="1">
      <alignment/>
    </xf>
    <xf numFmtId="3" fontId="40" fillId="0" borderId="61" xfId="0" applyNumberFormat="1" applyFont="1" applyFill="1" applyBorder="1" applyAlignment="1">
      <alignment/>
    </xf>
    <xf numFmtId="0" fontId="40" fillId="0" borderId="0" xfId="0" applyFont="1" applyFill="1" applyAlignment="1">
      <alignment vertical="top" wrapText="1"/>
    </xf>
    <xf numFmtId="49" fontId="3" fillId="0" borderId="0" xfId="0" applyNumberFormat="1" applyFont="1" applyFill="1" applyAlignment="1">
      <alignment vertical="top" wrapText="1"/>
    </xf>
    <xf numFmtId="49" fontId="3" fillId="0" borderId="0" xfId="0" applyNumberFormat="1" applyFont="1" applyFill="1" applyAlignment="1">
      <alignment wrapText="1"/>
    </xf>
    <xf numFmtId="49" fontId="3" fillId="0" borderId="0" xfId="0" applyNumberFormat="1" applyFont="1" applyFill="1" applyAlignment="1">
      <alignment wrapText="1"/>
    </xf>
    <xf numFmtId="49" fontId="3" fillId="0" borderId="0" xfId="0" applyNumberFormat="1" applyFont="1" applyFill="1" applyAlignment="1">
      <alignment vertical="top" wrapText="1"/>
    </xf>
    <xf numFmtId="0" fontId="3" fillId="0" borderId="0" xfId="0" applyFont="1" applyFill="1" applyAlignment="1">
      <alignment horizontal="left"/>
    </xf>
    <xf numFmtId="49" fontId="40" fillId="0" borderId="0" xfId="0" applyNumberFormat="1" applyFont="1" applyFill="1" applyAlignment="1">
      <alignment vertical="top" wrapText="1"/>
    </xf>
    <xf numFmtId="49" fontId="40" fillId="0" borderId="0" xfId="0" applyNumberFormat="1" applyFont="1" applyFill="1" applyAlignment="1">
      <alignment wrapText="1"/>
    </xf>
    <xf numFmtId="0" fontId="3" fillId="0" borderId="0" xfId="0" applyFont="1" applyAlignment="1">
      <alignment shrinkToFit="1"/>
    </xf>
    <xf numFmtId="0" fontId="4" fillId="0" borderId="0" xfId="0" applyFont="1" applyAlignment="1">
      <alignment horizontal="right"/>
    </xf>
    <xf numFmtId="0" fontId="4" fillId="0" borderId="15" xfId="0" applyFont="1" applyBorder="1" applyAlignment="1">
      <alignment horizontal="center" shrinkToFit="1"/>
    </xf>
    <xf numFmtId="0" fontId="4" fillId="0" borderId="1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16" xfId="0" applyFont="1" applyBorder="1" applyAlignment="1">
      <alignment horizontal="center" shrinkToFit="1"/>
    </xf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>
      <alignment shrinkToFit="1"/>
    </xf>
    <xf numFmtId="3" fontId="50" fillId="0" borderId="11" xfId="0" applyNumberFormat="1" applyFont="1" applyBorder="1" applyAlignment="1">
      <alignment horizontal="right"/>
    </xf>
    <xf numFmtId="3" fontId="12" fillId="0" borderId="12" xfId="0" applyNumberFormat="1" applyFont="1" applyBorder="1" applyAlignment="1">
      <alignment horizontal="right"/>
    </xf>
    <xf numFmtId="3" fontId="12" fillId="0" borderId="12" xfId="0" applyNumberFormat="1" applyFont="1" applyFill="1" applyBorder="1" applyAlignment="1">
      <alignment horizontal="right"/>
    </xf>
    <xf numFmtId="3" fontId="12" fillId="0" borderId="12" xfId="0" applyNumberFormat="1" applyFont="1" applyFill="1" applyBorder="1" applyAlignment="1">
      <alignment/>
    </xf>
    <xf numFmtId="3" fontId="12" fillId="0" borderId="12" xfId="0" applyNumberFormat="1" applyFont="1" applyBorder="1" applyAlignment="1">
      <alignment/>
    </xf>
    <xf numFmtId="3" fontId="50" fillId="0" borderId="11" xfId="0" applyNumberFormat="1" applyFont="1" applyBorder="1" applyAlignment="1">
      <alignment/>
    </xf>
    <xf numFmtId="0" fontId="4" fillId="0" borderId="15" xfId="0" applyFont="1" applyBorder="1" applyAlignment="1">
      <alignment shrinkToFit="1"/>
    </xf>
    <xf numFmtId="3" fontId="50" fillId="0" borderId="15" xfId="0" applyNumberFormat="1" applyFont="1" applyBorder="1" applyAlignment="1">
      <alignment/>
    </xf>
    <xf numFmtId="0" fontId="4" fillId="0" borderId="25" xfId="0" applyFont="1" applyBorder="1" applyAlignment="1">
      <alignment shrinkToFit="1"/>
    </xf>
    <xf numFmtId="3" fontId="50" fillId="0" borderId="25" xfId="0" applyNumberFormat="1" applyFont="1" applyBorder="1" applyAlignment="1">
      <alignment/>
    </xf>
    <xf numFmtId="0" fontId="4" fillId="0" borderId="12" xfId="0" applyFont="1" applyBorder="1" applyAlignment="1">
      <alignment shrinkToFit="1"/>
    </xf>
    <xf numFmtId="3" fontId="50" fillId="0" borderId="12" xfId="0" applyNumberFormat="1" applyFont="1" applyFill="1" applyBorder="1" applyAlignment="1">
      <alignment/>
    </xf>
    <xf numFmtId="164" fontId="51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3" fontId="50" fillId="0" borderId="12" xfId="0" applyNumberFormat="1" applyFont="1" applyBorder="1" applyAlignment="1">
      <alignment/>
    </xf>
    <xf numFmtId="0" fontId="3" fillId="0" borderId="12" xfId="0" applyFont="1" applyFill="1" applyBorder="1" applyAlignment="1">
      <alignment shrinkToFit="1"/>
    </xf>
    <xf numFmtId="3" fontId="12" fillId="0" borderId="12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/>
    </xf>
    <xf numFmtId="0" fontId="3" fillId="0" borderId="12" xfId="0" applyFont="1" applyBorder="1" applyAlignment="1">
      <alignment wrapText="1" shrinkToFit="1"/>
    </xf>
    <xf numFmtId="0" fontId="3" fillId="0" borderId="12" xfId="0" applyFont="1" applyBorder="1" applyAlignment="1">
      <alignment vertical="center" wrapText="1" shrinkToFit="1"/>
    </xf>
    <xf numFmtId="3" fontId="12" fillId="0" borderId="12" xfId="0" applyNumberFormat="1" applyFont="1" applyBorder="1" applyAlignment="1">
      <alignment vertical="center"/>
    </xf>
    <xf numFmtId="3" fontId="52" fillId="0" borderId="0" xfId="0" applyNumberFormat="1" applyFont="1" applyAlignment="1">
      <alignment/>
    </xf>
    <xf numFmtId="0" fontId="52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3" fontId="0" fillId="0" borderId="2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50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shrinkToFit="1"/>
    </xf>
    <xf numFmtId="3" fontId="50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/>
    </xf>
    <xf numFmtId="0" fontId="43" fillId="0" borderId="11" xfId="0" applyFont="1" applyBorder="1" applyAlignment="1">
      <alignment horizontal="right"/>
    </xf>
    <xf numFmtId="0" fontId="3" fillId="0" borderId="0" xfId="0" applyFont="1" applyAlignment="1">
      <alignment/>
    </xf>
    <xf numFmtId="0" fontId="44" fillId="0" borderId="62" xfId="0" applyFont="1" applyBorder="1" applyAlignment="1">
      <alignment/>
    </xf>
    <xf numFmtId="3" fontId="45" fillId="0" borderId="62" xfId="0" applyNumberFormat="1" applyFont="1" applyBorder="1" applyAlignment="1">
      <alignment/>
    </xf>
    <xf numFmtId="0" fontId="44" fillId="0" borderId="13" xfId="0" applyFont="1" applyBorder="1" applyAlignment="1">
      <alignment/>
    </xf>
    <xf numFmtId="3" fontId="45" fillId="0" borderId="63" xfId="0" applyNumberFormat="1" applyFont="1" applyBorder="1" applyAlignment="1">
      <alignment/>
    </xf>
    <xf numFmtId="0" fontId="43" fillId="0" borderId="64" xfId="0" applyFont="1" applyBorder="1" applyAlignment="1">
      <alignment/>
    </xf>
    <xf numFmtId="3" fontId="49" fillId="0" borderId="64" xfId="0" applyNumberFormat="1" applyFont="1" applyBorder="1" applyAlignment="1">
      <alignment/>
    </xf>
    <xf numFmtId="0" fontId="52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65" xfId="0" applyFont="1" applyBorder="1" applyAlignment="1">
      <alignment horizontal="center"/>
    </xf>
    <xf numFmtId="0" fontId="5" fillId="0" borderId="66" xfId="0" applyFont="1" applyBorder="1" applyAlignment="1">
      <alignment horizontal="center"/>
    </xf>
    <xf numFmtId="0" fontId="5" fillId="24" borderId="66" xfId="0" applyFont="1" applyFill="1" applyBorder="1" applyAlignment="1">
      <alignment horizontal="center"/>
    </xf>
    <xf numFmtId="0" fontId="5" fillId="24" borderId="67" xfId="0" applyFont="1" applyFill="1" applyBorder="1" applyAlignment="1">
      <alignment horizontal="center" shrinkToFit="1"/>
    </xf>
    <xf numFmtId="0" fontId="0" fillId="24" borderId="66" xfId="0" applyFont="1" applyFill="1" applyBorder="1" applyAlignment="1">
      <alignment horizontal="center" shrinkToFit="1"/>
    </xf>
    <xf numFmtId="0" fontId="5" fillId="0" borderId="68" xfId="0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5" fillId="24" borderId="69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3" fontId="4" fillId="0" borderId="70" xfId="0" applyNumberFormat="1" applyFont="1" applyBorder="1" applyAlignment="1">
      <alignment horizontal="right"/>
    </xf>
    <xf numFmtId="0" fontId="3" fillId="0" borderId="71" xfId="0" applyFont="1" applyBorder="1" applyAlignment="1">
      <alignment/>
    </xf>
    <xf numFmtId="3" fontId="3" fillId="0" borderId="71" xfId="0" applyNumberFormat="1" applyFont="1" applyBorder="1" applyAlignment="1">
      <alignment/>
    </xf>
    <xf numFmtId="3" fontId="4" fillId="0" borderId="70" xfId="0" applyNumberFormat="1" applyFont="1" applyBorder="1" applyAlignment="1">
      <alignment/>
    </xf>
    <xf numFmtId="0" fontId="3" fillId="0" borderId="65" xfId="0" applyFont="1" applyBorder="1" applyAlignment="1">
      <alignment wrapText="1"/>
    </xf>
    <xf numFmtId="3" fontId="3" fillId="0" borderId="66" xfId="0" applyNumberFormat="1" applyFont="1" applyBorder="1" applyAlignment="1">
      <alignment/>
    </xf>
    <xf numFmtId="3" fontId="53" fillId="0" borderId="71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6" fillId="0" borderId="0" xfId="0" applyFont="1" applyBorder="1" applyAlignment="1">
      <alignment/>
    </xf>
    <xf numFmtId="0" fontId="44" fillId="0" borderId="0" xfId="0" applyFont="1" applyAlignment="1">
      <alignment/>
    </xf>
  </cellXfs>
  <cellStyles count="52">
    <cellStyle name="Normal" xfId="0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_x0001_n" xfId="42"/>
    <cellStyle name="Nadpis 1" xfId="43"/>
    <cellStyle name="Nadpis 2" xfId="44"/>
    <cellStyle name="Nadpis 3" xfId="45"/>
    <cellStyle name="Nadpis 4" xfId="46"/>
    <cellStyle name="Název" xfId="47"/>
    <cellStyle name="Nedefinován" xfId="48"/>
    <cellStyle name="Neutrální" xfId="49"/>
    <cellStyle name="Poznámka" xfId="50"/>
    <cellStyle name="Percent" xfId="51"/>
    <cellStyle name="Propojená buňka" xfId="52"/>
    <cellStyle name="Followed Hyperlink" xfId="53"/>
    <cellStyle name="Správně" xfId="54"/>
    <cellStyle name="Styl 1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58.875" style="28" customWidth="1"/>
    <col min="2" max="2" width="21.25390625" style="28" customWidth="1"/>
    <col min="3" max="3" width="20.75390625" style="28" customWidth="1"/>
    <col min="4" max="5" width="22.125" style="28" customWidth="1"/>
    <col min="6" max="16384" width="9.125" style="28" customWidth="1"/>
  </cols>
  <sheetData>
    <row r="1" spans="1:5" ht="16.5" thickBot="1">
      <c r="A1" s="44"/>
      <c r="B1" s="45"/>
      <c r="C1" s="46"/>
      <c r="D1" s="47"/>
      <c r="E1" s="47" t="s">
        <v>0</v>
      </c>
    </row>
    <row r="2" spans="1:5" ht="16.5" thickBot="1">
      <c r="A2" s="48" t="s">
        <v>1</v>
      </c>
      <c r="B2" s="49" t="s">
        <v>2</v>
      </c>
      <c r="C2" s="49" t="s">
        <v>8</v>
      </c>
      <c r="D2" s="63" t="s">
        <v>21</v>
      </c>
      <c r="E2" s="64"/>
    </row>
    <row r="3" spans="1:5" ht="16.5" thickBot="1">
      <c r="A3" s="50"/>
      <c r="B3" s="51">
        <v>2009</v>
      </c>
      <c r="C3" s="51" t="s">
        <v>22</v>
      </c>
      <c r="D3" s="38" t="s">
        <v>19</v>
      </c>
      <c r="E3" s="39" t="s">
        <v>15</v>
      </c>
    </row>
    <row r="4" spans="1:5" ht="16.5" thickBot="1">
      <c r="A4" s="52" t="s">
        <v>3</v>
      </c>
      <c r="B4" s="40">
        <f>SUM(B5:B11)</f>
        <v>37260</v>
      </c>
      <c r="C4" s="40">
        <f>SUM(C5:C11)</f>
        <v>196811</v>
      </c>
      <c r="D4" s="40">
        <f>SUM(D5:D11)</f>
        <v>196811</v>
      </c>
      <c r="E4" s="40">
        <f>SUM(E5:E11)</f>
        <v>196811</v>
      </c>
    </row>
    <row r="5" spans="1:5" ht="15.75">
      <c r="A5" s="53" t="s">
        <v>9</v>
      </c>
      <c r="B5" s="36">
        <v>37260</v>
      </c>
      <c r="C5" s="36">
        <v>37260</v>
      </c>
      <c r="D5" s="36">
        <v>37260</v>
      </c>
      <c r="E5" s="36">
        <v>37260</v>
      </c>
    </row>
    <row r="6" spans="1:5" ht="15.75">
      <c r="A6" s="53" t="s">
        <v>10</v>
      </c>
      <c r="B6" s="37"/>
      <c r="C6" s="37">
        <v>31407</v>
      </c>
      <c r="D6" s="37">
        <v>31407</v>
      </c>
      <c r="E6" s="37">
        <v>31407</v>
      </c>
    </row>
    <row r="7" spans="1:5" ht="15.75">
      <c r="A7" s="53" t="s">
        <v>11</v>
      </c>
      <c r="B7" s="37"/>
      <c r="C7" s="37">
        <v>32584</v>
      </c>
      <c r="D7" s="37">
        <v>32584</v>
      </c>
      <c r="E7" s="37">
        <v>32584</v>
      </c>
    </row>
    <row r="8" spans="1:5" ht="15.75">
      <c r="A8" s="53" t="s">
        <v>14</v>
      </c>
      <c r="B8" s="37"/>
      <c r="C8" s="37">
        <v>24314</v>
      </c>
      <c r="D8" s="37">
        <v>24314</v>
      </c>
      <c r="E8" s="37">
        <v>24314</v>
      </c>
    </row>
    <row r="9" spans="1:5" ht="31.5">
      <c r="A9" s="54" t="s">
        <v>24</v>
      </c>
      <c r="B9" s="37"/>
      <c r="C9" s="37">
        <v>64536</v>
      </c>
      <c r="D9" s="37">
        <v>64536</v>
      </c>
      <c r="E9" s="37">
        <v>64536</v>
      </c>
    </row>
    <row r="10" spans="1:5" ht="15.75">
      <c r="A10" s="53" t="s">
        <v>23</v>
      </c>
      <c r="B10" s="37"/>
      <c r="C10" s="37">
        <v>6710</v>
      </c>
      <c r="D10" s="37">
        <v>6710</v>
      </c>
      <c r="E10" s="37">
        <v>6710</v>
      </c>
    </row>
    <row r="11" spans="1:5" ht="16.5" thickBot="1">
      <c r="A11" s="53"/>
      <c r="B11" s="37"/>
      <c r="C11" s="37"/>
      <c r="D11" s="37"/>
      <c r="E11" s="37"/>
    </row>
    <row r="12" spans="1:5" ht="16.5" thickBot="1">
      <c r="A12" s="52" t="s">
        <v>4</v>
      </c>
      <c r="B12" s="41">
        <f>SUM(B13:B14)</f>
        <v>0</v>
      </c>
      <c r="C12" s="41">
        <f>SUM(C13:C14)</f>
        <v>152841</v>
      </c>
      <c r="D12" s="41">
        <f>SUM(D13:D14)</f>
        <v>152841</v>
      </c>
      <c r="E12" s="41">
        <f>SUM(E13:E14)</f>
        <v>152841</v>
      </c>
    </row>
    <row r="13" spans="1:5" ht="15.75">
      <c r="A13" s="53" t="s">
        <v>12</v>
      </c>
      <c r="B13" s="37"/>
      <c r="C13" s="37">
        <v>152111</v>
      </c>
      <c r="D13" s="37">
        <v>152111</v>
      </c>
      <c r="E13" s="37">
        <v>152111</v>
      </c>
    </row>
    <row r="14" spans="1:5" ht="15.75">
      <c r="A14" s="53" t="s">
        <v>13</v>
      </c>
      <c r="B14" s="37"/>
      <c r="C14" s="37">
        <v>730</v>
      </c>
      <c r="D14" s="37">
        <v>730</v>
      </c>
      <c r="E14" s="37">
        <v>730</v>
      </c>
    </row>
    <row r="15" spans="1:5" ht="15.75">
      <c r="A15" s="53"/>
      <c r="B15" s="37"/>
      <c r="C15" s="37"/>
      <c r="D15" s="37"/>
      <c r="E15" s="37"/>
    </row>
    <row r="16" spans="1:5" ht="16.5" thickBot="1">
      <c r="A16" s="53"/>
      <c r="B16" s="37"/>
      <c r="C16" s="37"/>
      <c r="D16" s="37"/>
      <c r="E16" s="37"/>
    </row>
    <row r="17" spans="1:5" ht="16.5" thickBot="1">
      <c r="A17" s="52" t="s">
        <v>5</v>
      </c>
      <c r="B17" s="41">
        <f>+B4-B12</f>
        <v>37260</v>
      </c>
      <c r="C17" s="41">
        <f>+C4-C12</f>
        <v>43970</v>
      </c>
      <c r="D17" s="41">
        <f>+D4-D12</f>
        <v>43970</v>
      </c>
      <c r="E17" s="41">
        <f>+E4-E12</f>
        <v>43970</v>
      </c>
    </row>
    <row r="18" spans="1:5" ht="15.75">
      <c r="A18" s="55"/>
      <c r="B18" s="56"/>
      <c r="C18" s="27"/>
      <c r="D18" s="57"/>
      <c r="E18" s="57"/>
    </row>
    <row r="20" ht="18.75">
      <c r="A20" s="60" t="s">
        <v>27</v>
      </c>
    </row>
    <row r="21" ht="18.75">
      <c r="A21" s="61" t="s">
        <v>25</v>
      </c>
    </row>
    <row r="22" ht="18.75">
      <c r="A22" s="61" t="s">
        <v>26</v>
      </c>
    </row>
    <row r="23" ht="18.75">
      <c r="A23" s="62"/>
    </row>
    <row r="34" ht="12.75">
      <c r="B34" s="59"/>
    </row>
  </sheetData>
  <mergeCells count="1">
    <mergeCell ref="D2:E2"/>
  </mergeCells>
  <printOptions/>
  <pageMargins left="0.72" right="0.53" top="0.984251968503937" bottom="0.984251968503937" header="0.5118110236220472" footer="0.5118110236220472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="75" zoomScaleNormal="75" workbookViewId="0" topLeftCell="A1">
      <selection activeCell="D6" sqref="D6"/>
    </sheetView>
  </sheetViews>
  <sheetFormatPr defaultColWidth="9.00390625" defaultRowHeight="12.75"/>
  <cols>
    <col min="1" max="1" width="58.00390625" style="13" customWidth="1"/>
    <col min="2" max="2" width="19.75390625" style="13" customWidth="1"/>
    <col min="3" max="4" width="20.875" style="13" customWidth="1"/>
    <col min="5" max="5" width="22.625" style="13" customWidth="1"/>
    <col min="6" max="16384" width="9.125" style="13" customWidth="1"/>
  </cols>
  <sheetData>
    <row r="1" spans="2:5" ht="16.5" thickBot="1">
      <c r="B1" s="3"/>
      <c r="C1" s="2"/>
      <c r="D1" s="2"/>
      <c r="E1" s="2" t="s">
        <v>0</v>
      </c>
    </row>
    <row r="2" spans="1:5" ht="15.75" thickBot="1">
      <c r="A2" s="14" t="s">
        <v>6</v>
      </c>
      <c r="B2" s="29" t="s">
        <v>2</v>
      </c>
      <c r="C2" s="29" t="s">
        <v>8</v>
      </c>
      <c r="D2" s="63" t="s">
        <v>21</v>
      </c>
      <c r="E2" s="64"/>
    </row>
    <row r="3" spans="1:5" ht="15.75" thickBot="1">
      <c r="A3" s="15" t="s">
        <v>7</v>
      </c>
      <c r="B3" s="30">
        <v>2009</v>
      </c>
      <c r="C3" s="30" t="s">
        <v>22</v>
      </c>
      <c r="D3" s="38" t="s">
        <v>19</v>
      </c>
      <c r="E3" s="39" t="s">
        <v>15</v>
      </c>
    </row>
    <row r="4" spans="1:5" ht="16.5" thickBot="1">
      <c r="A4" s="4" t="s">
        <v>3</v>
      </c>
      <c r="B4" s="5">
        <f>SUM(B5:B8)</f>
        <v>100000</v>
      </c>
      <c r="C4" s="5">
        <f>SUM(C5:C8)</f>
        <v>100000</v>
      </c>
      <c r="D4" s="5">
        <f>SUM(D5:D8)</f>
        <v>100000</v>
      </c>
      <c r="E4" s="5">
        <f>SUM(E5:E8)</f>
        <v>100000</v>
      </c>
    </row>
    <row r="5" spans="1:5" ht="15.75">
      <c r="A5" s="6" t="s">
        <v>16</v>
      </c>
      <c r="B5" s="7">
        <v>100000</v>
      </c>
      <c r="C5" s="7">
        <v>100000</v>
      </c>
      <c r="D5" s="7">
        <v>100000</v>
      </c>
      <c r="E5" s="7">
        <v>100000</v>
      </c>
    </row>
    <row r="6" spans="1:5" ht="15.75">
      <c r="A6" s="6"/>
      <c r="B6" s="7"/>
      <c r="C6" s="7"/>
      <c r="D6" s="7"/>
      <c r="E6" s="7"/>
    </row>
    <row r="7" spans="1:5" ht="15.75">
      <c r="A7" s="6"/>
      <c r="B7" s="7"/>
      <c r="C7" s="7"/>
      <c r="D7" s="7"/>
      <c r="E7" s="7"/>
    </row>
    <row r="8" spans="1:5" ht="16.5" thickBot="1">
      <c r="A8" s="6"/>
      <c r="B8" s="7"/>
      <c r="C8" s="7"/>
      <c r="D8" s="7"/>
      <c r="E8" s="7"/>
    </row>
    <row r="9" spans="1:5" ht="16.5" thickBot="1">
      <c r="A9" s="4" t="s">
        <v>4</v>
      </c>
      <c r="B9" s="9"/>
      <c r="C9" s="9"/>
      <c r="D9" s="9"/>
      <c r="E9" s="9"/>
    </row>
    <row r="10" spans="1:5" ht="15.75">
      <c r="A10" s="16"/>
      <c r="B10" s="17"/>
      <c r="C10" s="17"/>
      <c r="D10" s="17"/>
      <c r="E10" s="17"/>
    </row>
    <row r="11" spans="1:5" ht="15.75">
      <c r="A11" s="6"/>
      <c r="B11" s="8"/>
      <c r="C11" s="8"/>
      <c r="D11" s="8"/>
      <c r="E11" s="8"/>
    </row>
    <row r="12" spans="1:5" ht="15.75">
      <c r="A12" s="6"/>
      <c r="B12" s="7"/>
      <c r="C12" s="7"/>
      <c r="D12" s="7"/>
      <c r="E12" s="7"/>
    </row>
    <row r="13" spans="1:5" ht="15.75">
      <c r="A13" s="6"/>
      <c r="B13" s="7"/>
      <c r="C13" s="7"/>
      <c r="D13" s="7"/>
      <c r="E13" s="7"/>
    </row>
    <row r="14" spans="1:5" ht="15.75">
      <c r="A14" s="6"/>
      <c r="B14" s="7"/>
      <c r="C14" s="7"/>
      <c r="D14" s="7"/>
      <c r="E14" s="7"/>
    </row>
    <row r="15" spans="1:5" ht="16.5" thickBot="1">
      <c r="A15" s="6"/>
      <c r="B15" s="7"/>
      <c r="C15" s="7"/>
      <c r="D15" s="7"/>
      <c r="E15" s="7"/>
    </row>
    <row r="16" spans="1:5" ht="16.5" thickBot="1">
      <c r="A16" s="4" t="s">
        <v>5</v>
      </c>
      <c r="B16" s="9">
        <f>+B4-B9</f>
        <v>100000</v>
      </c>
      <c r="C16" s="9">
        <f>+C4-C9</f>
        <v>100000</v>
      </c>
      <c r="D16" s="9">
        <f>+D4-D9</f>
        <v>100000</v>
      </c>
      <c r="E16" s="9">
        <f>+E4-E9</f>
        <v>100000</v>
      </c>
    </row>
    <row r="17" spans="1:4" ht="15.75">
      <c r="A17" s="18"/>
      <c r="B17" s="11"/>
      <c r="C17" s="11"/>
      <c r="D17" s="11"/>
    </row>
    <row r="18" spans="1:5" ht="15.75">
      <c r="A18" s="32"/>
      <c r="B18" s="33"/>
      <c r="C18" s="33"/>
      <c r="D18" s="33"/>
      <c r="E18" s="33"/>
    </row>
    <row r="19" spans="1:5" ht="15.75">
      <c r="A19" s="25"/>
      <c r="B19" s="34"/>
      <c r="C19" s="25"/>
      <c r="D19" s="25"/>
      <c r="E19" s="25"/>
    </row>
    <row r="20" spans="1:5" ht="15.75">
      <c r="A20" s="35"/>
      <c r="B20" s="34"/>
      <c r="C20" s="25"/>
      <c r="D20" s="25"/>
      <c r="E20" s="25"/>
    </row>
    <row r="21" spans="1:5" ht="15.75">
      <c r="A21" s="25"/>
      <c r="B21" s="34"/>
      <c r="C21" s="25"/>
      <c r="D21" s="25"/>
      <c r="E21" s="25"/>
    </row>
    <row r="22" spans="1:2" ht="15.75">
      <c r="A22" s="25"/>
      <c r="B22" s="25"/>
    </row>
    <row r="23" spans="1:2" s="11" customFormat="1" ht="15.75">
      <c r="A23" s="25"/>
      <c r="B23" s="25"/>
    </row>
    <row r="24" spans="1:2" s="11" customFormat="1" ht="15.75">
      <c r="A24" s="25"/>
      <c r="B24" s="25"/>
    </row>
    <row r="25" spans="1:2" s="11" customFormat="1" ht="15.75">
      <c r="A25" s="25"/>
      <c r="B25" s="25"/>
    </row>
    <row r="26" spans="1:2" s="11" customFormat="1" ht="15.75">
      <c r="A26" s="25"/>
      <c r="B26" s="25"/>
    </row>
    <row r="27" spans="1:2" s="11" customFormat="1" ht="15.75">
      <c r="A27" s="25"/>
      <c r="B27" s="25"/>
    </row>
    <row r="28" spans="1:2" s="11" customFormat="1" ht="15.75">
      <c r="A28" s="25"/>
      <c r="B28" s="25"/>
    </row>
    <row r="29" spans="1:2" s="11" customFormat="1" ht="15.75">
      <c r="A29" s="25"/>
      <c r="B29" s="25"/>
    </row>
    <row r="30" spans="1:2" s="11" customFormat="1" ht="15.75">
      <c r="A30" s="25"/>
      <c r="B30" s="25"/>
    </row>
    <row r="34" ht="15">
      <c r="B34" s="58"/>
    </row>
  </sheetData>
  <mergeCells count="1">
    <mergeCell ref="D2:E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="75" zoomScaleNormal="75" workbookViewId="0" topLeftCell="A1">
      <selection activeCell="A54" sqref="A54"/>
    </sheetView>
  </sheetViews>
  <sheetFormatPr defaultColWidth="9.00390625" defaultRowHeight="12.75"/>
  <cols>
    <col min="1" max="1" width="63.625" style="0" customWidth="1"/>
    <col min="2" max="2" width="21.375" style="0" customWidth="1"/>
    <col min="3" max="3" width="21.00390625" style="0" customWidth="1"/>
    <col min="4" max="4" width="19.75390625" style="0" customWidth="1"/>
    <col min="5" max="5" width="21.25390625" style="0" customWidth="1"/>
    <col min="8" max="8" width="23.00390625" style="0" customWidth="1"/>
  </cols>
  <sheetData>
    <row r="1" spans="1:5" ht="16.5" thickBot="1">
      <c r="A1" s="1"/>
      <c r="B1" s="2"/>
      <c r="C1" s="3"/>
      <c r="D1" s="3"/>
      <c r="E1" s="24" t="s">
        <v>0</v>
      </c>
    </row>
    <row r="2" spans="1:5" ht="16.5" thickBot="1">
      <c r="A2" s="20" t="s">
        <v>17</v>
      </c>
      <c r="B2" s="29" t="s">
        <v>2</v>
      </c>
      <c r="C2" s="29" t="s">
        <v>8</v>
      </c>
      <c r="D2" s="63" t="s">
        <v>21</v>
      </c>
      <c r="E2" s="64"/>
    </row>
    <row r="3" spans="1:5" ht="16.5" thickBot="1">
      <c r="A3" s="21"/>
      <c r="B3" s="30">
        <v>2009</v>
      </c>
      <c r="C3" s="30" t="s">
        <v>22</v>
      </c>
      <c r="D3" s="38" t="s">
        <v>19</v>
      </c>
      <c r="E3" s="39" t="s">
        <v>15</v>
      </c>
    </row>
    <row r="4" spans="1:5" ht="16.5" thickBot="1">
      <c r="A4" s="4" t="s">
        <v>3</v>
      </c>
      <c r="B4" s="5">
        <f>SUM(B5:B11)</f>
        <v>1070000</v>
      </c>
      <c r="C4" s="5">
        <f>SUM(C5:C11)</f>
        <v>970000</v>
      </c>
      <c r="D4" s="5">
        <f>SUM(D5:D11)</f>
        <v>970000</v>
      </c>
      <c r="E4" s="5">
        <f>SUM(E5:E11)</f>
        <v>970000</v>
      </c>
    </row>
    <row r="5" spans="1:5" ht="15.75">
      <c r="A5" s="6" t="s">
        <v>16</v>
      </c>
      <c r="B5" s="7">
        <v>970000</v>
      </c>
      <c r="C5" s="7">
        <v>970000</v>
      </c>
      <c r="D5" s="7">
        <v>970000</v>
      </c>
      <c r="E5" s="36">
        <v>970000</v>
      </c>
    </row>
    <row r="6" spans="1:5" ht="15.75">
      <c r="A6" s="6" t="s">
        <v>18</v>
      </c>
      <c r="B6" s="8">
        <v>100000</v>
      </c>
      <c r="C6" s="8"/>
      <c r="D6" s="8"/>
      <c r="E6" s="37"/>
    </row>
    <row r="7" spans="1:5" ht="15.75">
      <c r="A7" s="6"/>
      <c r="B7" s="8"/>
      <c r="C7" s="8"/>
      <c r="D7" s="8"/>
      <c r="E7" s="8"/>
    </row>
    <row r="8" spans="1:5" ht="15.75">
      <c r="A8" s="6"/>
      <c r="B8" s="8"/>
      <c r="C8" s="8"/>
      <c r="D8" s="8"/>
      <c r="E8" s="8"/>
    </row>
    <row r="9" spans="1:5" ht="15.75">
      <c r="A9" s="6"/>
      <c r="B9" s="8"/>
      <c r="C9" s="8"/>
      <c r="D9" s="8"/>
      <c r="E9" s="8"/>
    </row>
    <row r="10" spans="1:5" ht="15.75">
      <c r="A10" s="6"/>
      <c r="B10" s="8"/>
      <c r="C10" s="8"/>
      <c r="D10" s="8"/>
      <c r="E10" s="8"/>
    </row>
    <row r="11" spans="1:5" ht="16.5" thickBot="1">
      <c r="A11" s="6"/>
      <c r="B11" s="8"/>
      <c r="C11" s="8"/>
      <c r="D11" s="8"/>
      <c r="E11" s="8"/>
    </row>
    <row r="12" spans="1:5" ht="16.5" thickBot="1">
      <c r="A12" s="4" t="s">
        <v>4</v>
      </c>
      <c r="B12" s="9">
        <f>SUM(B13:B15)</f>
        <v>1070000</v>
      </c>
      <c r="C12" s="9">
        <f>SUM(C13:C15)</f>
        <v>958305</v>
      </c>
      <c r="D12" s="9">
        <f>SUM(D13:D15)</f>
        <v>958305</v>
      </c>
      <c r="E12" s="9">
        <f>SUM(E13:E15)</f>
        <v>958305</v>
      </c>
    </row>
    <row r="13" spans="1:5" ht="15.75">
      <c r="A13" s="6" t="s">
        <v>20</v>
      </c>
      <c r="B13" s="8">
        <v>1070000</v>
      </c>
      <c r="C13" s="8">
        <v>958305</v>
      </c>
      <c r="D13" s="8">
        <f>970000-11695</f>
        <v>958305</v>
      </c>
      <c r="E13" s="8">
        <v>958305</v>
      </c>
    </row>
    <row r="14" spans="1:5" ht="15.75">
      <c r="A14" s="6"/>
      <c r="B14" s="8"/>
      <c r="C14" s="8"/>
      <c r="D14" s="8"/>
      <c r="E14" s="8"/>
    </row>
    <row r="15" spans="1:5" ht="15.75">
      <c r="A15" s="31"/>
      <c r="B15" s="22"/>
      <c r="C15" s="8"/>
      <c r="D15" s="8"/>
      <c r="E15" s="8"/>
    </row>
    <row r="16" spans="1:5" ht="16.5" thickBot="1">
      <c r="A16" s="6"/>
      <c r="B16" s="8"/>
      <c r="C16" s="8"/>
      <c r="D16" s="8"/>
      <c r="E16" s="8"/>
    </row>
    <row r="17" spans="1:5" ht="16.5" thickBot="1">
      <c r="A17" s="4" t="s">
        <v>5</v>
      </c>
      <c r="B17" s="9">
        <f>+B4-B12</f>
        <v>0</v>
      </c>
      <c r="C17" s="9">
        <f>+C4-C12</f>
        <v>11695</v>
      </c>
      <c r="D17" s="9">
        <f>+D4-D12</f>
        <v>11695</v>
      </c>
      <c r="E17" s="9">
        <f>+E4-E12</f>
        <v>11695</v>
      </c>
    </row>
    <row r="18" spans="1:5" ht="15.75">
      <c r="A18" s="23"/>
      <c r="B18" s="10"/>
      <c r="C18" s="19"/>
      <c r="D18" s="19"/>
      <c r="E18" s="12"/>
    </row>
    <row r="20" spans="1:8" ht="15.75">
      <c r="A20" s="25"/>
      <c r="H20" s="43"/>
    </row>
    <row r="21" ht="15.75">
      <c r="A21" s="25"/>
    </row>
    <row r="22" spans="1:8" ht="15.75">
      <c r="A22" s="25"/>
      <c r="H22" s="42"/>
    </row>
    <row r="23" spans="1:8" ht="15.75">
      <c r="A23" s="25"/>
      <c r="H23" s="42"/>
    </row>
    <row r="24" ht="12.75">
      <c r="H24" s="26"/>
    </row>
  </sheetData>
  <mergeCells count="1">
    <mergeCell ref="D2:E2"/>
  </mergeCells>
  <printOptions/>
  <pageMargins left="0.7874015748031497" right="0.64" top="0.984251968503937" bottom="0.984251968503937" header="0.5118110236220472" footer="0.5118110236220472"/>
  <pageSetup fitToHeight="1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58"/>
  <sheetViews>
    <sheetView workbookViewId="0" topLeftCell="A1">
      <selection activeCell="A1" sqref="A1"/>
    </sheetView>
  </sheetViews>
  <sheetFormatPr defaultColWidth="9.00390625" defaultRowHeight="12.75"/>
  <cols>
    <col min="1" max="1" width="1.37890625" style="0" customWidth="1"/>
    <col min="2" max="2" width="52.125" style="65" customWidth="1"/>
    <col min="3" max="5" width="11.375" style="66" customWidth="1"/>
    <col min="6" max="6" width="11.25390625" style="67" customWidth="1"/>
    <col min="7" max="7" width="11.25390625" style="68" customWidth="1"/>
    <col min="8" max="8" width="6.625" style="28" customWidth="1"/>
  </cols>
  <sheetData>
    <row r="1" ht="13.5" thickBot="1"/>
    <row r="2" spans="2:8" ht="24.75" thickBot="1">
      <c r="B2" s="69" t="s">
        <v>28</v>
      </c>
      <c r="C2" s="70" t="s">
        <v>2</v>
      </c>
      <c r="D2" s="70" t="s">
        <v>8</v>
      </c>
      <c r="E2" s="71" t="s">
        <v>29</v>
      </c>
      <c r="F2" s="72" t="s">
        <v>30</v>
      </c>
      <c r="G2" s="73"/>
      <c r="H2" s="74"/>
    </row>
    <row r="3" spans="2:8" ht="13.5" thickBot="1">
      <c r="B3" s="75"/>
      <c r="C3" s="76">
        <v>2009</v>
      </c>
      <c r="D3" s="75" t="s">
        <v>22</v>
      </c>
      <c r="E3" s="77"/>
      <c r="F3" s="78" t="s">
        <v>19</v>
      </c>
      <c r="G3" s="78" t="s">
        <v>31</v>
      </c>
      <c r="H3" s="74"/>
    </row>
    <row r="4" spans="2:7" ht="13.5" thickBot="1">
      <c r="B4" s="79" t="s">
        <v>3</v>
      </c>
      <c r="C4" s="80">
        <f>SUM(C5:C18)</f>
        <v>845746</v>
      </c>
      <c r="D4" s="80">
        <f>SUM(D5:D18)</f>
        <v>970803</v>
      </c>
      <c r="E4" s="80">
        <f>SUM(E5:E18)</f>
        <v>1513924.95</v>
      </c>
      <c r="F4" s="80">
        <f>SUM(F5:F18)</f>
        <v>1315271</v>
      </c>
      <c r="G4" s="80">
        <f>SUM(G5:G18)</f>
        <v>1392417.818</v>
      </c>
    </row>
    <row r="5" spans="2:7" ht="12.75">
      <c r="B5" s="81" t="s">
        <v>9</v>
      </c>
      <c r="C5" s="82">
        <v>236131</v>
      </c>
      <c r="D5" s="82">
        <v>475971</v>
      </c>
      <c r="E5" s="82">
        <v>605662</v>
      </c>
      <c r="F5" s="82">
        <v>475971</v>
      </c>
      <c r="G5" s="83">
        <v>605661.818</v>
      </c>
    </row>
    <row r="6" spans="2:7" ht="12.75">
      <c r="B6" s="81"/>
      <c r="C6" s="82"/>
      <c r="D6" s="82"/>
      <c r="E6" s="82"/>
      <c r="F6" s="82"/>
      <c r="G6" s="81"/>
    </row>
    <row r="7" spans="2:7" ht="12.75">
      <c r="B7" s="81" t="s">
        <v>32</v>
      </c>
      <c r="C7" s="82"/>
      <c r="D7" s="82"/>
      <c r="E7" s="82"/>
      <c r="F7" s="82"/>
      <c r="G7" s="81"/>
    </row>
    <row r="8" spans="2:7" ht="12.75">
      <c r="B8" s="81" t="s">
        <v>33</v>
      </c>
      <c r="C8" s="82"/>
      <c r="D8" s="82">
        <v>-56898</v>
      </c>
      <c r="E8" s="82">
        <v>-56898</v>
      </c>
      <c r="F8" s="82">
        <v>-56898</v>
      </c>
      <c r="G8" s="82">
        <v>-56898</v>
      </c>
    </row>
    <row r="9" spans="2:7" ht="24">
      <c r="B9" s="84" t="s">
        <v>34</v>
      </c>
      <c r="C9" s="82"/>
      <c r="D9" s="82">
        <v>-58000</v>
      </c>
      <c r="E9" s="82"/>
      <c r="F9" s="82"/>
      <c r="G9" s="82"/>
    </row>
    <row r="10" spans="2:7" ht="12.75">
      <c r="B10" s="81" t="s">
        <v>35</v>
      </c>
      <c r="C10" s="82">
        <v>550000</v>
      </c>
      <c r="D10" s="82">
        <v>550000</v>
      </c>
      <c r="E10" s="82">
        <v>959121</v>
      </c>
      <c r="F10" s="82">
        <v>837929</v>
      </c>
      <c r="G10" s="82">
        <v>837929</v>
      </c>
    </row>
    <row r="11" spans="2:7" ht="12.75">
      <c r="B11" s="81" t="s">
        <v>36</v>
      </c>
      <c r="C11" s="82">
        <v>45</v>
      </c>
      <c r="D11" s="82">
        <v>45</v>
      </c>
      <c r="E11" s="82">
        <v>783</v>
      </c>
      <c r="F11" s="82">
        <v>415</v>
      </c>
      <c r="G11" s="82">
        <v>415</v>
      </c>
    </row>
    <row r="12" spans="2:7" ht="12.75">
      <c r="B12" s="81" t="s">
        <v>37</v>
      </c>
      <c r="C12" s="82">
        <v>5394</v>
      </c>
      <c r="D12" s="82">
        <v>5394</v>
      </c>
      <c r="E12" s="82">
        <v>4781</v>
      </c>
      <c r="F12" s="82">
        <v>4384</v>
      </c>
      <c r="G12" s="82">
        <v>4384</v>
      </c>
    </row>
    <row r="13" spans="2:7" ht="12.75">
      <c r="B13" s="81" t="s">
        <v>38</v>
      </c>
      <c r="C13" s="82">
        <v>52176</v>
      </c>
      <c r="D13" s="82">
        <v>52291</v>
      </c>
      <c r="E13" s="82"/>
      <c r="F13" s="82">
        <v>52544</v>
      </c>
      <c r="G13" s="82"/>
    </row>
    <row r="14" spans="2:7" ht="12.75">
      <c r="B14" s="81" t="s">
        <v>39</v>
      </c>
      <c r="C14" s="82"/>
      <c r="D14" s="82"/>
      <c r="E14" s="82"/>
      <c r="F14" s="82">
        <v>833</v>
      </c>
      <c r="G14" s="82">
        <v>833</v>
      </c>
    </row>
    <row r="15" spans="2:7" ht="12.75">
      <c r="B15" s="81" t="s">
        <v>40</v>
      </c>
      <c r="C15" s="82">
        <v>2000</v>
      </c>
      <c r="D15" s="82">
        <v>2000</v>
      </c>
      <c r="E15" s="82">
        <v>92.95</v>
      </c>
      <c r="F15" s="82">
        <v>93</v>
      </c>
      <c r="G15" s="82">
        <v>93</v>
      </c>
    </row>
    <row r="16" spans="2:7" ht="12.75">
      <c r="B16" s="81" t="s">
        <v>41</v>
      </c>
      <c r="C16" s="82"/>
      <c r="D16" s="82"/>
      <c r="E16" s="82">
        <v>383</v>
      </c>
      <c r="F16" s="82"/>
      <c r="G16" s="82"/>
    </row>
    <row r="17" spans="2:7" ht="12.75">
      <c r="B17" s="81"/>
      <c r="C17" s="81"/>
      <c r="D17" s="81"/>
      <c r="E17" s="81"/>
      <c r="F17" s="82"/>
      <c r="G17" s="82"/>
    </row>
    <row r="18" spans="2:7" ht="13.5" thickBot="1">
      <c r="B18" s="81"/>
      <c r="C18" s="82"/>
      <c r="D18" s="82"/>
      <c r="E18" s="82"/>
      <c r="F18" s="85"/>
      <c r="G18" s="86"/>
    </row>
    <row r="19" spans="2:7" ht="13.5" thickBot="1">
      <c r="B19" s="79" t="s">
        <v>4</v>
      </c>
      <c r="C19" s="79">
        <f>C22+C33</f>
        <v>557920</v>
      </c>
      <c r="D19" s="79">
        <f>D22+D33</f>
        <v>425613</v>
      </c>
      <c r="E19" s="79">
        <f>E22+E33</f>
        <v>245950.31</v>
      </c>
      <c r="F19" s="79">
        <f>F22+F33</f>
        <v>213552</v>
      </c>
      <c r="G19" s="79">
        <f>G22+G33</f>
        <v>200218</v>
      </c>
    </row>
    <row r="20" spans="2:7" ht="12.75">
      <c r="B20" s="81"/>
      <c r="C20" s="85"/>
      <c r="D20" s="85"/>
      <c r="E20" s="85"/>
      <c r="F20" s="85"/>
      <c r="G20" s="85"/>
    </row>
    <row r="21" spans="2:7" ht="13.5" thickBot="1">
      <c r="B21" s="81"/>
      <c r="C21" s="85"/>
      <c r="D21" s="85"/>
      <c r="E21" s="85"/>
      <c r="F21" s="85"/>
      <c r="G21" s="85"/>
    </row>
    <row r="22" spans="2:7" ht="13.5" thickBot="1">
      <c r="B22" s="79" t="s">
        <v>42</v>
      </c>
      <c r="C22" s="79">
        <f>SUM(C23:C32)</f>
        <v>326500</v>
      </c>
      <c r="D22" s="79">
        <f>SUM(D23:D32)</f>
        <v>148073</v>
      </c>
      <c r="E22" s="79">
        <f>SUM(E23:E32)</f>
        <v>91339.31</v>
      </c>
      <c r="F22" s="79">
        <f>SUM(F23:F32)</f>
        <v>100496</v>
      </c>
      <c r="G22" s="79">
        <f>SUM(G23:G32)</f>
        <v>87162</v>
      </c>
    </row>
    <row r="23" spans="2:7" ht="12.75">
      <c r="B23" s="87" t="s">
        <v>43</v>
      </c>
      <c r="C23" s="81"/>
      <c r="D23" s="81">
        <v>88615</v>
      </c>
      <c r="E23" s="81">
        <v>88615</v>
      </c>
      <c r="F23" s="81">
        <v>85115</v>
      </c>
      <c r="G23" s="81">
        <v>85115</v>
      </c>
    </row>
    <row r="24" spans="2:7" ht="12.75">
      <c r="B24" s="87" t="s">
        <v>44</v>
      </c>
      <c r="C24" s="81"/>
      <c r="D24" s="81">
        <v>13334</v>
      </c>
      <c r="E24" s="88"/>
      <c r="F24" s="81">
        <v>13334</v>
      </c>
      <c r="G24" s="81"/>
    </row>
    <row r="25" spans="2:7" ht="12.75">
      <c r="B25" s="87" t="s">
        <v>45</v>
      </c>
      <c r="C25" s="81">
        <v>250000</v>
      </c>
      <c r="D25" s="81">
        <v>1080</v>
      </c>
      <c r="E25" s="81"/>
      <c r="F25" s="81"/>
      <c r="G25" s="81"/>
    </row>
    <row r="26" spans="2:7" ht="12.75">
      <c r="B26" s="87" t="s">
        <v>46</v>
      </c>
      <c r="C26" s="81"/>
      <c r="D26" s="81">
        <v>200</v>
      </c>
      <c r="E26" s="81"/>
      <c r="F26" s="81"/>
      <c r="G26" s="81"/>
    </row>
    <row r="27" spans="2:7" ht="12.75">
      <c r="B27" s="81" t="s">
        <v>47</v>
      </c>
      <c r="C27" s="81"/>
      <c r="D27" s="81">
        <v>60</v>
      </c>
      <c r="E27" s="81">
        <v>58.31</v>
      </c>
      <c r="F27" s="81">
        <v>58</v>
      </c>
      <c r="G27" s="81">
        <v>58</v>
      </c>
    </row>
    <row r="28" spans="2:7" ht="12.75">
      <c r="B28" s="81" t="s">
        <v>48</v>
      </c>
      <c r="C28" s="81">
        <v>23500</v>
      </c>
      <c r="D28" s="81">
        <v>11000</v>
      </c>
      <c r="E28" s="81"/>
      <c r="F28" s="81"/>
      <c r="G28" s="81"/>
    </row>
    <row r="29" spans="2:7" ht="12.75">
      <c r="B29" s="81" t="s">
        <v>49</v>
      </c>
      <c r="C29" s="81">
        <v>13000</v>
      </c>
      <c r="D29" s="81">
        <v>2984</v>
      </c>
      <c r="E29" s="81">
        <v>787</v>
      </c>
      <c r="F29" s="81">
        <v>667</v>
      </c>
      <c r="G29" s="81">
        <v>667</v>
      </c>
    </row>
    <row r="30" spans="2:7" ht="12.75">
      <c r="B30" s="84" t="s">
        <v>50</v>
      </c>
      <c r="C30" s="81">
        <v>40000</v>
      </c>
      <c r="D30" s="81">
        <v>18800</v>
      </c>
      <c r="E30" s="81"/>
      <c r="F30" s="81"/>
      <c r="G30" s="81"/>
    </row>
    <row r="31" spans="2:7" ht="12.75">
      <c r="B31" s="81" t="s">
        <v>51</v>
      </c>
      <c r="C31" s="81"/>
      <c r="D31" s="81">
        <v>12000</v>
      </c>
      <c r="E31" s="81">
        <v>1879</v>
      </c>
      <c r="F31" s="81">
        <v>1322</v>
      </c>
      <c r="G31" s="81">
        <v>1322</v>
      </c>
    </row>
    <row r="32" spans="2:7" ht="13.5" thickBot="1">
      <c r="B32" s="81"/>
      <c r="C32" s="81"/>
      <c r="D32" s="81"/>
      <c r="E32" s="81"/>
      <c r="F32" s="81"/>
      <c r="G32" s="81"/>
    </row>
    <row r="33" spans="2:7" ht="13.5" thickBot="1">
      <c r="B33" s="79" t="s">
        <v>52</v>
      </c>
      <c r="C33" s="79">
        <f>SUM(C34:C47)</f>
        <v>231420</v>
      </c>
      <c r="D33" s="79">
        <f>SUM(D34:D47)</f>
        <v>277540</v>
      </c>
      <c r="E33" s="79">
        <f>SUM(E34:E47)</f>
        <v>154611</v>
      </c>
      <c r="F33" s="79">
        <f>SUM(F34:F47)</f>
        <v>113056</v>
      </c>
      <c r="G33" s="79">
        <f>SUM(G34:G47)</f>
        <v>113056</v>
      </c>
    </row>
    <row r="34" spans="2:7" ht="12.75">
      <c r="B34" s="89" t="s">
        <v>53</v>
      </c>
      <c r="C34" s="81"/>
      <c r="D34" s="81">
        <v>21120</v>
      </c>
      <c r="E34" s="81">
        <v>21120</v>
      </c>
      <c r="F34" s="81">
        <v>21120</v>
      </c>
      <c r="G34" s="81">
        <v>21120</v>
      </c>
    </row>
    <row r="35" spans="2:7" ht="12.75">
      <c r="B35" s="89" t="s">
        <v>54</v>
      </c>
      <c r="C35" s="81">
        <v>10000</v>
      </c>
      <c r="D35" s="81">
        <v>10000</v>
      </c>
      <c r="E35" s="81">
        <v>3431</v>
      </c>
      <c r="F35" s="81">
        <v>2943</v>
      </c>
      <c r="G35" s="81">
        <v>2943</v>
      </c>
    </row>
    <row r="36" spans="2:7" ht="12.75">
      <c r="B36" s="89" t="s">
        <v>55</v>
      </c>
      <c r="C36" s="81">
        <v>140000</v>
      </c>
      <c r="D36" s="81">
        <v>139770</v>
      </c>
      <c r="E36" s="81">
        <v>60674</v>
      </c>
      <c r="F36" s="81">
        <v>55404</v>
      </c>
      <c r="G36" s="81">
        <v>55404</v>
      </c>
    </row>
    <row r="37" spans="2:7" ht="12.75">
      <c r="B37" s="89" t="s">
        <v>56</v>
      </c>
      <c r="C37" s="81">
        <v>40000</v>
      </c>
      <c r="D37" s="81">
        <v>40000</v>
      </c>
      <c r="E37" s="81">
        <v>23359</v>
      </c>
      <c r="F37" s="81">
        <v>15159</v>
      </c>
      <c r="G37" s="81">
        <v>15159</v>
      </c>
    </row>
    <row r="38" spans="2:7" ht="12.75">
      <c r="B38" s="89" t="s">
        <v>57</v>
      </c>
      <c r="C38" s="81">
        <v>10000</v>
      </c>
      <c r="D38" s="81">
        <v>10000</v>
      </c>
      <c r="E38" s="81">
        <v>3465</v>
      </c>
      <c r="F38" s="81">
        <v>2900</v>
      </c>
      <c r="G38" s="81">
        <v>2900</v>
      </c>
    </row>
    <row r="39" spans="2:7" ht="12.75">
      <c r="B39" s="89" t="s">
        <v>58</v>
      </c>
      <c r="C39" s="81">
        <v>4500</v>
      </c>
      <c r="D39" s="81">
        <v>4500</v>
      </c>
      <c r="E39" s="81">
        <v>4459</v>
      </c>
      <c r="F39" s="81">
        <v>4206</v>
      </c>
      <c r="G39" s="81">
        <v>4206</v>
      </c>
    </row>
    <row r="40" spans="2:7" ht="12.75">
      <c r="B40" s="89" t="s">
        <v>59</v>
      </c>
      <c r="C40" s="81">
        <v>1500</v>
      </c>
      <c r="D40" s="81">
        <v>1500</v>
      </c>
      <c r="E40" s="81">
        <v>1303</v>
      </c>
      <c r="F40" s="81">
        <v>1093</v>
      </c>
      <c r="G40" s="81">
        <v>1093</v>
      </c>
    </row>
    <row r="41" spans="2:7" ht="12.75">
      <c r="B41" s="89" t="s">
        <v>60</v>
      </c>
      <c r="C41" s="81">
        <v>400</v>
      </c>
      <c r="D41" s="81">
        <v>400</v>
      </c>
      <c r="E41" s="81">
        <v>162</v>
      </c>
      <c r="F41" s="81">
        <v>121</v>
      </c>
      <c r="G41" s="81">
        <v>121</v>
      </c>
    </row>
    <row r="42" spans="2:7" ht="12.75">
      <c r="B42" s="89" t="s">
        <v>61</v>
      </c>
      <c r="C42" s="81">
        <v>25000</v>
      </c>
      <c r="D42" s="81">
        <v>25000</v>
      </c>
      <c r="E42" s="81">
        <v>17642</v>
      </c>
      <c r="F42" s="81">
        <v>9844</v>
      </c>
      <c r="G42" s="81">
        <v>9844</v>
      </c>
    </row>
    <row r="43" spans="2:7" ht="12.75">
      <c r="B43" s="89" t="s">
        <v>62</v>
      </c>
      <c r="C43" s="81">
        <v>20</v>
      </c>
      <c r="D43" s="81">
        <v>20</v>
      </c>
      <c r="E43" s="81"/>
      <c r="F43" s="81"/>
      <c r="G43" s="81"/>
    </row>
    <row r="44" spans="2:7" ht="12.75">
      <c r="B44" s="89" t="s">
        <v>63</v>
      </c>
      <c r="C44" s="81"/>
      <c r="D44" s="81">
        <v>60</v>
      </c>
      <c r="E44" s="81">
        <v>5</v>
      </c>
      <c r="F44" s="81"/>
      <c r="G44" s="81"/>
    </row>
    <row r="45" spans="2:7" ht="12.75">
      <c r="B45" s="89" t="s">
        <v>64</v>
      </c>
      <c r="C45" s="81"/>
      <c r="D45" s="81"/>
      <c r="E45" s="81">
        <v>1</v>
      </c>
      <c r="F45" s="81">
        <v>1</v>
      </c>
      <c r="G45" s="81">
        <v>1</v>
      </c>
    </row>
    <row r="46" spans="2:7" ht="12.75">
      <c r="B46" s="89" t="s">
        <v>65</v>
      </c>
      <c r="C46" s="81"/>
      <c r="D46" s="81">
        <v>170</v>
      </c>
      <c r="E46" s="81">
        <v>72</v>
      </c>
      <c r="F46" s="81">
        <v>49</v>
      </c>
      <c r="G46" s="81">
        <v>49</v>
      </c>
    </row>
    <row r="47" spans="2:7" ht="13.5" thickBot="1">
      <c r="B47" s="81" t="s">
        <v>66</v>
      </c>
      <c r="C47" s="67"/>
      <c r="D47" s="90">
        <v>25000</v>
      </c>
      <c r="E47" s="81">
        <v>18918</v>
      </c>
      <c r="F47" s="81">
        <v>216</v>
      </c>
      <c r="G47" s="81">
        <v>216</v>
      </c>
    </row>
    <row r="48" spans="2:7" ht="13.5" thickBot="1">
      <c r="B48" s="79" t="s">
        <v>5</v>
      </c>
      <c r="C48" s="79">
        <f>C4-C19</f>
        <v>287826</v>
      </c>
      <c r="D48" s="79">
        <f>D4-D19</f>
        <v>545190</v>
      </c>
      <c r="E48" s="79">
        <f>E4-E19</f>
        <v>1267974.64</v>
      </c>
      <c r="F48" s="79">
        <f>F4-F19</f>
        <v>1101719</v>
      </c>
      <c r="G48" s="79">
        <f>G4-G19</f>
        <v>1192199.818</v>
      </c>
    </row>
    <row r="50" spans="2:5" ht="12.75">
      <c r="B50" s="91" t="s">
        <v>67</v>
      </c>
      <c r="C50" s="67"/>
      <c r="D50" s="67"/>
      <c r="E50" s="67"/>
    </row>
    <row r="51" ht="13.5" thickBot="1">
      <c r="E51" s="67"/>
    </row>
    <row r="52" spans="2:6" ht="13.5" thickBot="1">
      <c r="B52" s="92" t="s">
        <v>68</v>
      </c>
      <c r="C52" s="93"/>
      <c r="D52" s="93"/>
      <c r="E52" s="94"/>
      <c r="F52" s="95" t="s">
        <v>0</v>
      </c>
    </row>
    <row r="53" spans="2:6" ht="12.75">
      <c r="B53" s="96" t="s">
        <v>69</v>
      </c>
      <c r="C53" s="97"/>
      <c r="D53" s="97"/>
      <c r="E53" s="97"/>
      <c r="F53" s="98">
        <v>1192200</v>
      </c>
    </row>
    <row r="54" spans="2:6" ht="12.75">
      <c r="B54" s="99" t="s">
        <v>70</v>
      </c>
      <c r="C54" s="100"/>
      <c r="D54" s="100"/>
      <c r="E54" s="100"/>
      <c r="F54" s="82">
        <v>75775</v>
      </c>
    </row>
    <row r="55" spans="2:6" ht="14.25" customHeight="1">
      <c r="B55" s="101" t="s">
        <v>72</v>
      </c>
      <c r="C55" s="102"/>
      <c r="D55" s="102"/>
      <c r="E55" s="102"/>
      <c r="F55" s="103">
        <v>-96482</v>
      </c>
    </row>
    <row r="56" spans="2:6" ht="13.5" thickBot="1">
      <c r="B56" s="104" t="s">
        <v>71</v>
      </c>
      <c r="C56" s="105"/>
      <c r="D56" s="105"/>
      <c r="E56" s="106"/>
      <c r="F56" s="107">
        <f>SUM(F53:F55)</f>
        <v>1171493</v>
      </c>
    </row>
    <row r="58" ht="12.75">
      <c r="H58" s="59"/>
    </row>
  </sheetData>
  <mergeCells count="4">
    <mergeCell ref="F2:G2"/>
    <mergeCell ref="E2:E3"/>
    <mergeCell ref="B53:E53"/>
    <mergeCell ref="B55:E55"/>
  </mergeCells>
  <printOptions/>
  <pageMargins left="0.53" right="0.2755905511811024" top="0.984251968503937" bottom="0.984251968503937" header="0.5118110236220472" footer="0.5118110236220472"/>
  <pageSetup horizontalDpi="600" verticalDpi="600" orientation="portrait" paperSize="9" scale="8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showZeros="0" zoomScale="85" zoomScaleNormal="85" workbookViewId="0" topLeftCell="A1">
      <selection activeCell="J27" sqref="J27"/>
    </sheetView>
  </sheetViews>
  <sheetFormatPr defaultColWidth="9.00390625" defaultRowHeight="12.75"/>
  <cols>
    <col min="1" max="1" width="44.00390625" style="108" customWidth="1"/>
    <col min="2" max="8" width="10.75390625" style="108" customWidth="1"/>
    <col min="9" max="9" width="12.625" style="108" customWidth="1"/>
    <col min="10" max="10" width="9.125" style="109" customWidth="1"/>
    <col min="11" max="11" width="17.375" style="109" bestFit="1" customWidth="1"/>
    <col min="12" max="12" width="9.125" style="109" customWidth="1"/>
    <col min="13" max="13" width="12.375" style="109" customWidth="1"/>
    <col min="14" max="16384" width="9.125" style="109" customWidth="1"/>
  </cols>
  <sheetData>
    <row r="1" spans="5:9" ht="17.25" thickBot="1">
      <c r="E1" s="193"/>
      <c r="F1" s="193"/>
      <c r="G1" s="193"/>
      <c r="H1" s="154"/>
      <c r="I1" s="110" t="s">
        <v>0</v>
      </c>
    </row>
    <row r="2" spans="1:9" ht="17.25" thickBot="1">
      <c r="A2" s="194" t="s">
        <v>272</v>
      </c>
      <c r="B2" s="195" t="s">
        <v>74</v>
      </c>
      <c r="C2" s="196"/>
      <c r="D2" s="195" t="s">
        <v>8</v>
      </c>
      <c r="E2" s="196"/>
      <c r="F2" s="197" t="s">
        <v>30</v>
      </c>
      <c r="G2" s="198"/>
      <c r="H2" s="198"/>
      <c r="I2" s="199"/>
    </row>
    <row r="3" spans="1:9" ht="17.25" thickBot="1">
      <c r="A3" s="200"/>
      <c r="B3" s="201" t="s">
        <v>79</v>
      </c>
      <c r="C3" s="202"/>
      <c r="D3" s="201" t="s">
        <v>22</v>
      </c>
      <c r="E3" s="202"/>
      <c r="F3" s="201" t="s">
        <v>19</v>
      </c>
      <c r="G3" s="202"/>
      <c r="H3" s="201" t="s">
        <v>31</v>
      </c>
      <c r="I3" s="202"/>
    </row>
    <row r="4" spans="1:9" ht="17.25" thickBot="1">
      <c r="A4" s="203" t="s">
        <v>3</v>
      </c>
      <c r="B4" s="204"/>
      <c r="C4" s="205">
        <f>SUM(C5:C10)</f>
        <v>70400</v>
      </c>
      <c r="D4" s="204"/>
      <c r="E4" s="205">
        <f>SUM(E5:E10)</f>
        <v>72192</v>
      </c>
      <c r="F4" s="204"/>
      <c r="G4" s="205">
        <f>SUM(G5:G10)</f>
        <v>74781</v>
      </c>
      <c r="H4" s="204"/>
      <c r="I4" s="205">
        <f>SUM(I5:I10)</f>
        <v>146278</v>
      </c>
    </row>
    <row r="5" spans="1:11" ht="16.5">
      <c r="A5" s="206" t="s">
        <v>9</v>
      </c>
      <c r="B5" s="125"/>
      <c r="C5" s="127">
        <v>28243</v>
      </c>
      <c r="D5" s="125"/>
      <c r="E5" s="207">
        <v>30035</v>
      </c>
      <c r="F5" s="151"/>
      <c r="G5" s="127">
        <v>30035</v>
      </c>
      <c r="H5" s="125"/>
      <c r="I5" s="127">
        <v>141865</v>
      </c>
      <c r="K5" s="208"/>
    </row>
    <row r="6" spans="1:9" ht="16.5">
      <c r="A6" s="206" t="s">
        <v>273</v>
      </c>
      <c r="B6" s="125"/>
      <c r="C6" s="127">
        <v>38557</v>
      </c>
      <c r="D6" s="125"/>
      <c r="E6" s="209">
        <v>38557</v>
      </c>
      <c r="F6" s="151"/>
      <c r="G6" s="127">
        <v>40378</v>
      </c>
      <c r="H6" s="125"/>
      <c r="I6" s="127"/>
    </row>
    <row r="7" spans="1:11" ht="16.5">
      <c r="A7" s="206" t="s">
        <v>274</v>
      </c>
      <c r="B7" s="125"/>
      <c r="C7" s="127">
        <v>3400</v>
      </c>
      <c r="D7" s="125"/>
      <c r="E7" s="209">
        <v>3400</v>
      </c>
      <c r="F7" s="151"/>
      <c r="G7" s="127">
        <v>3959</v>
      </c>
      <c r="H7" s="125"/>
      <c r="I7" s="127">
        <v>3959</v>
      </c>
      <c r="K7" s="208"/>
    </row>
    <row r="8" spans="1:11" ht="16.5">
      <c r="A8" s="206" t="s">
        <v>275</v>
      </c>
      <c r="B8" s="125"/>
      <c r="C8" s="127">
        <v>200</v>
      </c>
      <c r="D8" s="125"/>
      <c r="E8" s="209">
        <v>200</v>
      </c>
      <c r="F8" s="151"/>
      <c r="G8" s="127">
        <v>80</v>
      </c>
      <c r="H8" s="125"/>
      <c r="I8" s="127">
        <v>450</v>
      </c>
      <c r="K8" s="208"/>
    </row>
    <row r="9" spans="1:9" ht="16.5" customHeight="1">
      <c r="A9" s="206" t="s">
        <v>276</v>
      </c>
      <c r="B9" s="125"/>
      <c r="C9" s="127"/>
      <c r="D9" s="125"/>
      <c r="E9" s="209"/>
      <c r="F9" s="151"/>
      <c r="G9" s="127">
        <v>329</v>
      </c>
      <c r="H9" s="125"/>
      <c r="I9" s="127"/>
    </row>
    <row r="10" spans="1:9" ht="16.5">
      <c r="A10" s="206" t="s">
        <v>277</v>
      </c>
      <c r="B10" s="125"/>
      <c r="C10" s="127"/>
      <c r="D10" s="125"/>
      <c r="E10" s="127"/>
      <c r="F10" s="151"/>
      <c r="G10" s="127"/>
      <c r="H10" s="125"/>
      <c r="I10" s="127">
        <v>4</v>
      </c>
    </row>
    <row r="11" spans="1:9" ht="17.25" thickBot="1">
      <c r="A11" s="206"/>
      <c r="B11" s="125"/>
      <c r="C11" s="127"/>
      <c r="D11" s="125"/>
      <c r="E11" s="127"/>
      <c r="F11" s="151"/>
      <c r="G11" s="127"/>
      <c r="H11" s="125"/>
      <c r="I11" s="127"/>
    </row>
    <row r="12" spans="1:11" ht="17.25" thickBot="1">
      <c r="A12" s="203" t="s">
        <v>88</v>
      </c>
      <c r="B12" s="204"/>
      <c r="C12" s="205">
        <f>C13+C16+C24</f>
        <v>70400</v>
      </c>
      <c r="D12" s="204"/>
      <c r="E12" s="205">
        <f>E13+E16+E24</f>
        <v>70400</v>
      </c>
      <c r="F12" s="204"/>
      <c r="G12" s="205">
        <f>G13+G16+G24</f>
        <v>34833</v>
      </c>
      <c r="H12" s="204"/>
      <c r="I12" s="205">
        <f>I13+I16+I24</f>
        <v>14230</v>
      </c>
      <c r="K12" s="208"/>
    </row>
    <row r="13" spans="1:9" ht="16.5">
      <c r="A13" s="206" t="s">
        <v>278</v>
      </c>
      <c r="B13" s="125"/>
      <c r="C13" s="127">
        <v>13500</v>
      </c>
      <c r="D13" s="125"/>
      <c r="E13" s="127">
        <v>13500</v>
      </c>
      <c r="F13" s="151"/>
      <c r="G13" s="127">
        <v>13500</v>
      </c>
      <c r="H13" s="210"/>
      <c r="I13" s="211">
        <v>13500</v>
      </c>
    </row>
    <row r="14" spans="1:9" ht="16.5">
      <c r="A14" s="212"/>
      <c r="B14" s="213"/>
      <c r="C14" s="214"/>
      <c r="D14" s="213"/>
      <c r="E14" s="214"/>
      <c r="F14" s="215"/>
      <c r="G14" s="214"/>
      <c r="H14" s="213"/>
      <c r="I14" s="214"/>
    </row>
    <row r="15" spans="1:9" ht="16.5">
      <c r="A15" s="212"/>
      <c r="B15" s="213"/>
      <c r="C15" s="214"/>
      <c r="D15" s="213"/>
      <c r="E15" s="214"/>
      <c r="F15" s="215"/>
      <c r="G15" s="214"/>
      <c r="H15" s="213"/>
      <c r="I15" s="214"/>
    </row>
    <row r="16" spans="1:9" ht="16.5">
      <c r="A16" s="212" t="s">
        <v>42</v>
      </c>
      <c r="B16" s="213"/>
      <c r="C16" s="214">
        <f>SUM(C17:C19)</f>
        <v>0</v>
      </c>
      <c r="D16" s="213"/>
      <c r="E16" s="214">
        <f>SUM(E17:E19)</f>
        <v>3250</v>
      </c>
      <c r="F16" s="213"/>
      <c r="G16" s="214">
        <f>SUM(G17:G19)</f>
        <v>2130</v>
      </c>
      <c r="H16" s="216"/>
      <c r="I16" s="217">
        <f>SUM(I17:I19)</f>
        <v>0</v>
      </c>
    </row>
    <row r="17" spans="1:9" ht="16.5">
      <c r="A17" s="218" t="s">
        <v>279</v>
      </c>
      <c r="B17" s="219"/>
      <c r="C17" s="220"/>
      <c r="D17" s="219"/>
      <c r="E17" s="220">
        <v>0</v>
      </c>
      <c r="F17" s="221"/>
      <c r="G17" s="220">
        <v>0</v>
      </c>
      <c r="H17" s="125"/>
      <c r="I17" s="127"/>
    </row>
    <row r="18" spans="1:9" ht="16.5">
      <c r="A18" s="206" t="s">
        <v>280</v>
      </c>
      <c r="B18" s="125"/>
      <c r="C18" s="127"/>
      <c r="D18" s="125"/>
      <c r="E18" s="127">
        <v>2450</v>
      </c>
      <c r="F18" s="151"/>
      <c r="G18" s="127">
        <v>1330</v>
      </c>
      <c r="H18" s="125"/>
      <c r="I18" s="127"/>
    </row>
    <row r="19" spans="1:9" ht="16.5">
      <c r="A19" s="206" t="s">
        <v>281</v>
      </c>
      <c r="B19" s="125"/>
      <c r="C19" s="127"/>
      <c r="D19" s="125"/>
      <c r="E19" s="127">
        <v>800</v>
      </c>
      <c r="F19" s="151"/>
      <c r="G19" s="127">
        <v>800</v>
      </c>
      <c r="H19" s="125"/>
      <c r="I19" s="127"/>
    </row>
    <row r="20" spans="1:9" ht="16.5">
      <c r="A20" s="206"/>
      <c r="B20" s="125"/>
      <c r="C20" s="127"/>
      <c r="D20" s="125"/>
      <c r="E20" s="127"/>
      <c r="F20" s="151"/>
      <c r="G20" s="127"/>
      <c r="H20" s="125"/>
      <c r="I20" s="127"/>
    </row>
    <row r="21" spans="1:9" ht="16.5">
      <c r="A21" s="206"/>
      <c r="B21" s="125"/>
      <c r="C21" s="127"/>
      <c r="D21" s="125"/>
      <c r="E21" s="127"/>
      <c r="F21" s="151"/>
      <c r="G21" s="127"/>
      <c r="H21" s="125"/>
      <c r="I21" s="127"/>
    </row>
    <row r="22" spans="1:9" ht="16.5">
      <c r="A22" s="206"/>
      <c r="B22" s="125"/>
      <c r="C22" s="127"/>
      <c r="D22" s="125"/>
      <c r="E22" s="127"/>
      <c r="F22" s="151"/>
      <c r="G22" s="127"/>
      <c r="H22" s="125"/>
      <c r="I22" s="127"/>
    </row>
    <row r="23" spans="1:9" ht="16.5">
      <c r="A23" s="206"/>
      <c r="B23" s="125"/>
      <c r="C23" s="127"/>
      <c r="D23" s="125"/>
      <c r="E23" s="127"/>
      <c r="F23" s="151"/>
      <c r="G23" s="127"/>
      <c r="H23" s="125"/>
      <c r="I23" s="127"/>
    </row>
    <row r="24" spans="1:9" ht="16.5">
      <c r="A24" s="222" t="s">
        <v>52</v>
      </c>
      <c r="B24" s="216"/>
      <c r="C24" s="217">
        <f>SUM(C25:C29)</f>
        <v>56900</v>
      </c>
      <c r="D24" s="216"/>
      <c r="E24" s="217">
        <f>SUM(E25:E29)</f>
        <v>53650</v>
      </c>
      <c r="F24" s="216"/>
      <c r="G24" s="217">
        <f>SUM(G25:G29)</f>
        <v>19203</v>
      </c>
      <c r="H24" s="216"/>
      <c r="I24" s="217">
        <f>SUM(I25:I29)</f>
        <v>730</v>
      </c>
    </row>
    <row r="25" spans="1:12" ht="16.5">
      <c r="A25" s="206" t="s">
        <v>282</v>
      </c>
      <c r="B25" s="219" t="s">
        <v>283</v>
      </c>
      <c r="C25" s="220">
        <v>20000</v>
      </c>
      <c r="D25" s="219"/>
      <c r="E25" s="127">
        <v>14950</v>
      </c>
      <c r="F25" s="151"/>
      <c r="G25" s="127"/>
      <c r="H25" s="125"/>
      <c r="I25" s="127"/>
      <c r="L25" s="122"/>
    </row>
    <row r="26" spans="1:10" ht="16.5">
      <c r="A26" s="206" t="s">
        <v>284</v>
      </c>
      <c r="B26" s="125"/>
      <c r="C26" s="127">
        <v>20000</v>
      </c>
      <c r="D26" s="125"/>
      <c r="E26" s="127">
        <v>20000</v>
      </c>
      <c r="F26" s="151"/>
      <c r="G26" s="127">
        <v>9643</v>
      </c>
      <c r="H26" s="125"/>
      <c r="I26" s="127"/>
      <c r="J26" s="109" t="s">
        <v>285</v>
      </c>
    </row>
    <row r="27" spans="1:12" ht="16.5">
      <c r="A27" s="206" t="s">
        <v>286</v>
      </c>
      <c r="B27" s="125"/>
      <c r="C27" s="127">
        <v>16200</v>
      </c>
      <c r="D27" s="125"/>
      <c r="E27" s="127">
        <v>16150</v>
      </c>
      <c r="F27" s="151">
        <v>0</v>
      </c>
      <c r="G27" s="127">
        <v>8130</v>
      </c>
      <c r="H27" s="125"/>
      <c r="I27" s="127"/>
      <c r="L27" s="122"/>
    </row>
    <row r="28" spans="1:9" ht="16.5">
      <c r="A28" s="206" t="s">
        <v>287</v>
      </c>
      <c r="B28" s="125"/>
      <c r="C28" s="127">
        <v>0</v>
      </c>
      <c r="D28" s="125"/>
      <c r="E28" s="127">
        <v>1800</v>
      </c>
      <c r="F28" s="151"/>
      <c r="G28" s="127">
        <v>700</v>
      </c>
      <c r="H28" s="125"/>
      <c r="I28" s="127"/>
    </row>
    <row r="29" spans="1:9" ht="16.5">
      <c r="A29" s="206" t="s">
        <v>288</v>
      </c>
      <c r="B29" s="125"/>
      <c r="C29" s="127">
        <v>700</v>
      </c>
      <c r="D29" s="125"/>
      <c r="E29" s="127">
        <v>750</v>
      </c>
      <c r="F29" s="151"/>
      <c r="G29" s="127">
        <v>730</v>
      </c>
      <c r="H29" s="125"/>
      <c r="I29" s="127">
        <v>730</v>
      </c>
    </row>
    <row r="30" spans="1:9" ht="16.5">
      <c r="A30" s="206"/>
      <c r="B30" s="125"/>
      <c r="C30" s="127"/>
      <c r="D30" s="125"/>
      <c r="E30" s="127"/>
      <c r="F30" s="151"/>
      <c r="G30" s="127"/>
      <c r="H30" s="125"/>
      <c r="I30" s="127"/>
    </row>
    <row r="31" spans="1:9" ht="16.5">
      <c r="A31" s="206"/>
      <c r="B31" s="125"/>
      <c r="C31" s="127"/>
      <c r="D31" s="125"/>
      <c r="E31" s="127"/>
      <c r="F31" s="151"/>
      <c r="G31" s="127"/>
      <c r="H31" s="125"/>
      <c r="I31" s="127"/>
    </row>
    <row r="32" spans="1:9" ht="16.5">
      <c r="A32" s="206"/>
      <c r="B32" s="125"/>
      <c r="C32" s="127"/>
      <c r="D32" s="125"/>
      <c r="E32" s="127"/>
      <c r="F32" s="151"/>
      <c r="G32" s="127"/>
      <c r="H32" s="125"/>
      <c r="I32" s="127"/>
    </row>
    <row r="33" spans="1:9" ht="17.25" thickBot="1">
      <c r="A33" s="206"/>
      <c r="B33" s="125"/>
      <c r="C33" s="127"/>
      <c r="D33" s="125"/>
      <c r="E33" s="127"/>
      <c r="F33" s="151"/>
      <c r="G33" s="127"/>
      <c r="H33" s="125"/>
      <c r="I33" s="127"/>
    </row>
    <row r="34" spans="1:11" ht="17.25" thickBot="1">
      <c r="A34" s="203" t="s">
        <v>5</v>
      </c>
      <c r="B34" s="204"/>
      <c r="C34" s="205">
        <f>C4-C12</f>
        <v>0</v>
      </c>
      <c r="D34" s="204"/>
      <c r="E34" s="205">
        <f>E4-E12</f>
        <v>1792</v>
      </c>
      <c r="F34" s="204"/>
      <c r="G34" s="205">
        <f>G4-G12</f>
        <v>39948</v>
      </c>
      <c r="H34" s="204"/>
      <c r="I34" s="205">
        <f>I4-I12</f>
        <v>132048</v>
      </c>
      <c r="K34" s="208"/>
    </row>
    <row r="36" ht="16.5">
      <c r="K36" s="208"/>
    </row>
    <row r="37" spans="1:7" ht="16.5">
      <c r="A37" s="223" t="s">
        <v>289</v>
      </c>
      <c r="G37" s="154"/>
    </row>
    <row r="38" ht="17.25" thickBot="1">
      <c r="G38" s="154"/>
    </row>
    <row r="39" spans="1:9" s="229" customFormat="1" ht="15.75" customHeight="1" thickBot="1">
      <c r="A39" s="224" t="s">
        <v>290</v>
      </c>
      <c r="B39" s="225">
        <v>2002</v>
      </c>
      <c r="C39" s="226">
        <v>2003</v>
      </c>
      <c r="D39" s="226">
        <v>2004</v>
      </c>
      <c r="E39" s="226">
        <v>2005</v>
      </c>
      <c r="F39" s="227">
        <v>2006</v>
      </c>
      <c r="G39" s="225">
        <v>2007</v>
      </c>
      <c r="H39" s="228">
        <v>2008</v>
      </c>
      <c r="I39" s="228" t="s">
        <v>22</v>
      </c>
    </row>
    <row r="40" spans="1:9" ht="16.5">
      <c r="A40" s="230" t="s">
        <v>291</v>
      </c>
      <c r="B40" s="231">
        <v>196</v>
      </c>
      <c r="C40" s="231">
        <v>250</v>
      </c>
      <c r="D40" s="232">
        <v>215</v>
      </c>
      <c r="E40" s="231">
        <v>136</v>
      </c>
      <c r="F40" s="233">
        <v>99</v>
      </c>
      <c r="G40" s="232">
        <v>79</v>
      </c>
      <c r="H40" s="234">
        <v>77</v>
      </c>
      <c r="I40" s="234">
        <v>60</v>
      </c>
    </row>
    <row r="41" spans="1:9" ht="16.5">
      <c r="A41" s="235" t="s">
        <v>292</v>
      </c>
      <c r="B41" s="236">
        <v>106</v>
      </c>
      <c r="C41" s="236">
        <v>136</v>
      </c>
      <c r="D41" s="236">
        <v>160</v>
      </c>
      <c r="E41" s="236">
        <v>100</v>
      </c>
      <c r="F41" s="237">
        <v>75</v>
      </c>
      <c r="G41" s="236">
        <v>58</v>
      </c>
      <c r="H41" s="238">
        <v>58</v>
      </c>
      <c r="I41" s="238">
        <v>51</v>
      </c>
    </row>
    <row r="42" spans="1:9" s="229" customFormat="1" ht="16.5">
      <c r="A42" s="239" t="s">
        <v>293</v>
      </c>
      <c r="B42" s="240"/>
      <c r="C42" s="240"/>
      <c r="D42" s="240"/>
      <c r="E42" s="240"/>
      <c r="F42" s="241"/>
      <c r="G42" s="240"/>
      <c r="H42" s="242"/>
      <c r="I42" s="242"/>
    </row>
    <row r="43" spans="1:9" s="229" customFormat="1" ht="16.5">
      <c r="A43" s="243" t="s">
        <v>294</v>
      </c>
      <c r="B43" s="244">
        <f aca="true" t="shared" si="0" ref="B43:I43">B44+B45</f>
        <v>45840</v>
      </c>
      <c r="C43" s="245">
        <f t="shared" si="0"/>
        <v>53695</v>
      </c>
      <c r="D43" s="245">
        <f t="shared" si="0"/>
        <v>59735</v>
      </c>
      <c r="E43" s="245">
        <f t="shared" si="0"/>
        <v>34665</v>
      </c>
      <c r="F43" s="245">
        <f t="shared" si="0"/>
        <v>35999</v>
      </c>
      <c r="G43" s="245">
        <f t="shared" si="0"/>
        <v>31055</v>
      </c>
      <c r="H43" s="246">
        <f t="shared" si="0"/>
        <v>34403</v>
      </c>
      <c r="I43" s="246">
        <f t="shared" si="0"/>
        <v>20602</v>
      </c>
    </row>
    <row r="44" spans="1:9" ht="16.5">
      <c r="A44" s="247" t="s">
        <v>295</v>
      </c>
      <c r="B44" s="236">
        <v>35440</v>
      </c>
      <c r="C44" s="236">
        <v>21590</v>
      </c>
      <c r="D44" s="236">
        <v>15660</v>
      </c>
      <c r="E44" s="236">
        <v>6190</v>
      </c>
      <c r="F44" s="237">
        <v>18179</v>
      </c>
      <c r="G44" s="236">
        <v>11380</v>
      </c>
      <c r="H44" s="238">
        <v>9120</v>
      </c>
      <c r="I44" s="238">
        <v>2130</v>
      </c>
    </row>
    <row r="45" spans="1:9" ht="16.5">
      <c r="A45" s="247" t="s">
        <v>296</v>
      </c>
      <c r="B45" s="236">
        <v>10400</v>
      </c>
      <c r="C45" s="236">
        <v>32105</v>
      </c>
      <c r="D45" s="236">
        <v>44075</v>
      </c>
      <c r="E45" s="236">
        <v>28475</v>
      </c>
      <c r="F45" s="237">
        <v>17820</v>
      </c>
      <c r="G45" s="236">
        <v>19675</v>
      </c>
      <c r="H45" s="238">
        <v>25283</v>
      </c>
      <c r="I45" s="238">
        <v>18472</v>
      </c>
    </row>
    <row r="46" spans="1:9" s="229" customFormat="1" ht="16.5">
      <c r="A46" s="248" t="s">
        <v>297</v>
      </c>
      <c r="B46" s="249">
        <f aca="true" t="shared" si="1" ref="B46:I46">B47+B48</f>
        <v>61066</v>
      </c>
      <c r="C46" s="249">
        <f t="shared" si="1"/>
        <v>54773</v>
      </c>
      <c r="D46" s="249">
        <f t="shared" si="1"/>
        <v>53738</v>
      </c>
      <c r="E46" s="249">
        <f t="shared" si="1"/>
        <v>49478</v>
      </c>
      <c r="F46" s="249">
        <f t="shared" si="1"/>
        <v>47111</v>
      </c>
      <c r="G46" s="249">
        <f t="shared" si="1"/>
        <v>46072</v>
      </c>
      <c r="H46" s="250">
        <f t="shared" si="1"/>
        <v>45485</v>
      </c>
      <c r="I46" s="250">
        <f t="shared" si="1"/>
        <v>44336</v>
      </c>
    </row>
    <row r="47" spans="1:9" ht="16.5">
      <c r="A47" s="247" t="s">
        <v>298</v>
      </c>
      <c r="B47" s="236">
        <v>56450</v>
      </c>
      <c r="C47" s="236">
        <v>49631</v>
      </c>
      <c r="D47" s="236">
        <v>49131</v>
      </c>
      <c r="E47" s="236">
        <v>44551</v>
      </c>
      <c r="F47" s="237">
        <v>42840</v>
      </c>
      <c r="G47" s="236">
        <v>41495</v>
      </c>
      <c r="H47" s="238">
        <v>41183</v>
      </c>
      <c r="I47" s="238">
        <v>40378</v>
      </c>
    </row>
    <row r="48" spans="1:9" ht="17.25" thickBot="1">
      <c r="A48" s="251" t="s">
        <v>299</v>
      </c>
      <c r="B48" s="252">
        <v>4616</v>
      </c>
      <c r="C48" s="252">
        <v>5142</v>
      </c>
      <c r="D48" s="252">
        <v>4607</v>
      </c>
      <c r="E48" s="252">
        <v>4927</v>
      </c>
      <c r="F48" s="253">
        <v>4271</v>
      </c>
      <c r="G48" s="252">
        <v>4577</v>
      </c>
      <c r="H48" s="254">
        <v>4302</v>
      </c>
      <c r="I48" s="254">
        <v>3958</v>
      </c>
    </row>
    <row r="49" spans="1:9" ht="16.5">
      <c r="A49" s="255"/>
      <c r="B49" s="255"/>
      <c r="C49" s="255"/>
      <c r="D49" s="255"/>
      <c r="E49" s="255"/>
      <c r="F49" s="255"/>
      <c r="G49" s="255"/>
      <c r="H49" s="255"/>
      <c r="I49" s="255"/>
    </row>
    <row r="50" spans="1:9" ht="16.5">
      <c r="A50" s="256" t="s">
        <v>300</v>
      </c>
      <c r="B50" s="256"/>
      <c r="C50" s="256"/>
      <c r="D50" s="256"/>
      <c r="E50" s="256"/>
      <c r="F50" s="256"/>
      <c r="G50" s="256"/>
      <c r="H50" s="256"/>
      <c r="I50" s="256"/>
    </row>
    <row r="51" spans="1:9" ht="15" customHeight="1">
      <c r="A51" s="257" t="s">
        <v>67</v>
      </c>
      <c r="B51" s="257"/>
      <c r="C51" s="257"/>
      <c r="D51" s="257"/>
      <c r="E51" s="257"/>
      <c r="F51" s="257"/>
      <c r="G51" s="257"/>
      <c r="H51" s="257"/>
      <c r="I51" s="257"/>
    </row>
    <row r="52" spans="1:9" ht="15" customHeight="1">
      <c r="A52" s="258"/>
      <c r="B52" s="258"/>
      <c r="C52" s="258"/>
      <c r="D52" s="258"/>
      <c r="E52" s="258"/>
      <c r="F52" s="258"/>
      <c r="G52" s="258"/>
      <c r="H52" s="258"/>
      <c r="I52" s="258"/>
    </row>
    <row r="53" spans="1:9" ht="15" customHeight="1">
      <c r="A53" s="258"/>
      <c r="B53" s="258"/>
      <c r="C53" s="258"/>
      <c r="D53" s="258"/>
      <c r="E53" s="258"/>
      <c r="F53" s="258"/>
      <c r="G53" s="258"/>
      <c r="H53" s="258"/>
      <c r="I53" s="258"/>
    </row>
    <row r="54" spans="1:9" ht="16.5">
      <c r="A54" s="259"/>
      <c r="B54" s="259"/>
      <c r="C54" s="259"/>
      <c r="D54" s="259"/>
      <c r="E54" s="259"/>
      <c r="F54" s="259"/>
      <c r="G54" s="259"/>
      <c r="H54" s="259"/>
      <c r="I54" s="259"/>
    </row>
    <row r="55" spans="1:9" ht="16.5">
      <c r="A55" s="260" t="s">
        <v>301</v>
      </c>
      <c r="B55" s="260"/>
      <c r="C55" s="260"/>
      <c r="D55" s="260"/>
      <c r="E55" s="260"/>
      <c r="F55" s="260"/>
      <c r="G55" s="260"/>
      <c r="H55" s="260"/>
      <c r="I55" s="260"/>
    </row>
    <row r="56" spans="1:9" ht="16.5">
      <c r="A56" s="261"/>
      <c r="B56" s="261"/>
      <c r="C56" s="261"/>
      <c r="D56" s="261"/>
      <c r="E56" s="261"/>
      <c r="F56" s="261"/>
      <c r="G56" s="261"/>
      <c r="H56" s="261"/>
      <c r="I56" s="261"/>
    </row>
    <row r="57" spans="1:9" ht="16.5">
      <c r="A57" s="109"/>
      <c r="B57" s="109"/>
      <c r="C57" s="109"/>
      <c r="D57" s="109"/>
      <c r="E57" s="109"/>
      <c r="F57" s="109"/>
      <c r="G57" s="109"/>
      <c r="H57" s="109"/>
      <c r="I57" s="109"/>
    </row>
    <row r="58" spans="1:9" ht="16.5">
      <c r="A58" s="262"/>
      <c r="B58" s="262"/>
      <c r="C58" s="262"/>
      <c r="D58" s="262"/>
      <c r="E58" s="262"/>
      <c r="F58" s="262"/>
      <c r="G58" s="262"/>
      <c r="H58" s="262"/>
      <c r="I58" s="262"/>
    </row>
    <row r="60" spans="1:9" ht="16.5">
      <c r="A60" s="109"/>
      <c r="B60" s="109"/>
      <c r="C60" s="109"/>
      <c r="D60" s="109"/>
      <c r="E60" s="109"/>
      <c r="F60" s="109"/>
      <c r="G60" s="109"/>
      <c r="H60" s="109"/>
      <c r="I60" s="109"/>
    </row>
  </sheetData>
  <mergeCells count="4">
    <mergeCell ref="A51:I51"/>
    <mergeCell ref="A49:I49"/>
    <mergeCell ref="A50:I50"/>
    <mergeCell ref="A55:I55"/>
  </mergeCells>
  <printOptions/>
  <pageMargins left="0.75" right="0.75" top="1" bottom="1" header="0.4921259845" footer="0.4921259845"/>
  <pageSetup fitToHeight="1" fitToWidth="1" horizontalDpi="600" verticalDpi="600" orientation="portrait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90"/>
  <sheetViews>
    <sheetView showZeros="0" zoomScale="75" zoomScaleNormal="75" workbookViewId="0" topLeftCell="A19">
      <selection activeCell="B48" sqref="B48"/>
    </sheetView>
  </sheetViews>
  <sheetFormatPr defaultColWidth="9.00390625" defaultRowHeight="12.75"/>
  <cols>
    <col min="1" max="1" width="11.00390625" style="108" customWidth="1"/>
    <col min="2" max="2" width="66.125" style="109" customWidth="1"/>
    <col min="3" max="4" width="16.375" style="108" customWidth="1"/>
    <col min="5" max="5" width="19.625" style="108" hidden="1" customWidth="1"/>
    <col min="6" max="7" width="18.00390625" style="108" customWidth="1"/>
    <col min="8" max="8" width="9.125" style="109" customWidth="1"/>
    <col min="9" max="9" width="17.125" style="109" customWidth="1"/>
    <col min="10" max="16384" width="9.125" style="109" customWidth="1"/>
  </cols>
  <sheetData>
    <row r="1" spans="3:7" ht="17.25" thickBot="1">
      <c r="C1" s="110"/>
      <c r="D1" s="110"/>
      <c r="E1" s="110"/>
      <c r="F1" s="110"/>
      <c r="G1" s="111" t="s">
        <v>0</v>
      </c>
    </row>
    <row r="2" spans="1:7" ht="18" customHeight="1" thickBot="1">
      <c r="A2" s="112"/>
      <c r="B2" s="113" t="s">
        <v>73</v>
      </c>
      <c r="C2" s="114" t="s">
        <v>74</v>
      </c>
      <c r="D2" s="114" t="s">
        <v>75</v>
      </c>
      <c r="E2" s="115" t="s">
        <v>76</v>
      </c>
      <c r="F2" s="116" t="s">
        <v>77</v>
      </c>
      <c r="G2" s="117"/>
    </row>
    <row r="3" spans="1:7" ht="18" customHeight="1" thickBot="1">
      <c r="A3" s="112"/>
      <c r="B3" s="118" t="s">
        <v>78</v>
      </c>
      <c r="C3" s="119" t="s">
        <v>79</v>
      </c>
      <c r="D3" s="119" t="s">
        <v>79</v>
      </c>
      <c r="E3" s="119" t="s">
        <v>80</v>
      </c>
      <c r="F3" s="38" t="s">
        <v>81</v>
      </c>
      <c r="G3" s="38" t="s">
        <v>15</v>
      </c>
    </row>
    <row r="4" spans="1:9" ht="18" customHeight="1" thickBot="1">
      <c r="A4" s="112"/>
      <c r="B4" s="120" t="s">
        <v>82</v>
      </c>
      <c r="C4" s="121">
        <f>SUM(C5:C9)</f>
        <v>809311</v>
      </c>
      <c r="D4" s="121">
        <f>SUM(D5:D11)</f>
        <v>977712</v>
      </c>
      <c r="E4" s="121">
        <f>SUM(E5:E11)</f>
        <v>916720</v>
      </c>
      <c r="F4" s="121">
        <f>SUM(F5:F11)</f>
        <v>849718</v>
      </c>
      <c r="G4" s="121">
        <f>SUM(G5:G11)</f>
        <v>849718</v>
      </c>
      <c r="I4" s="122"/>
    </row>
    <row r="5" spans="1:9" ht="16.5">
      <c r="A5" s="112"/>
      <c r="B5" s="123" t="s">
        <v>9</v>
      </c>
      <c r="C5" s="124">
        <v>559311</v>
      </c>
      <c r="D5" s="124">
        <f>570376+140</f>
        <v>570516</v>
      </c>
      <c r="E5" s="125">
        <f>570376+140</f>
        <v>570516</v>
      </c>
      <c r="F5" s="126">
        <f>570376+140</f>
        <v>570516</v>
      </c>
      <c r="G5" s="127">
        <v>570376</v>
      </c>
      <c r="I5" s="122">
        <f aca="true" t="shared" si="0" ref="I5:I11">E5-G5</f>
        <v>140</v>
      </c>
    </row>
    <row r="6" spans="1:9" ht="16.5">
      <c r="A6" s="112"/>
      <c r="B6" s="123" t="s">
        <v>83</v>
      </c>
      <c r="C6" s="124">
        <v>250000</v>
      </c>
      <c r="D6" s="124">
        <v>317088</v>
      </c>
      <c r="E6" s="125">
        <v>317088</v>
      </c>
      <c r="F6" s="124">
        <v>250000</v>
      </c>
      <c r="G6" s="127">
        <v>250000</v>
      </c>
      <c r="I6" s="122">
        <f t="shared" si="0"/>
        <v>67088</v>
      </c>
    </row>
    <row r="7" spans="1:9" ht="16.5">
      <c r="A7" s="112"/>
      <c r="B7" s="123" t="s">
        <v>84</v>
      </c>
      <c r="C7" s="124"/>
      <c r="D7" s="124">
        <v>58000</v>
      </c>
      <c r="E7" s="125"/>
      <c r="F7" s="124"/>
      <c r="G7" s="127"/>
      <c r="I7" s="122">
        <f t="shared" si="0"/>
        <v>0</v>
      </c>
    </row>
    <row r="8" spans="1:9" ht="16.5">
      <c r="A8" s="112"/>
      <c r="B8" s="31" t="s">
        <v>85</v>
      </c>
      <c r="C8" s="124">
        <v>0</v>
      </c>
      <c r="D8" s="124">
        <v>7</v>
      </c>
      <c r="E8" s="125">
        <v>7</v>
      </c>
      <c r="F8" s="124">
        <v>147</v>
      </c>
      <c r="G8" s="127">
        <v>147</v>
      </c>
      <c r="I8" s="122">
        <f t="shared" si="0"/>
        <v>-140</v>
      </c>
    </row>
    <row r="9" spans="1:9" ht="16.5" customHeight="1">
      <c r="A9" s="112"/>
      <c r="B9" s="123" t="s">
        <v>86</v>
      </c>
      <c r="C9" s="124"/>
      <c r="D9" s="124">
        <v>5990</v>
      </c>
      <c r="E9" s="125">
        <v>5990</v>
      </c>
      <c r="F9" s="124">
        <v>5990</v>
      </c>
      <c r="G9" s="127">
        <v>5990</v>
      </c>
      <c r="I9" s="122">
        <f t="shared" si="0"/>
        <v>0</v>
      </c>
    </row>
    <row r="10" spans="1:9" ht="16.5" customHeight="1">
      <c r="A10" s="112"/>
      <c r="B10" s="123" t="s">
        <v>87</v>
      </c>
      <c r="C10" s="124"/>
      <c r="D10" s="124">
        <v>18111</v>
      </c>
      <c r="E10" s="125">
        <v>18111</v>
      </c>
      <c r="F10" s="124">
        <v>18057</v>
      </c>
      <c r="G10" s="127">
        <v>18057</v>
      </c>
      <c r="I10" s="122">
        <f t="shared" si="0"/>
        <v>54</v>
      </c>
    </row>
    <row r="11" spans="1:9" ht="17.25" thickBot="1">
      <c r="A11" s="128"/>
      <c r="B11" s="123" t="s">
        <v>39</v>
      </c>
      <c r="C11" s="124"/>
      <c r="D11" s="124">
        <v>8000</v>
      </c>
      <c r="E11" s="125">
        <v>5008</v>
      </c>
      <c r="F11" s="129">
        <v>5008</v>
      </c>
      <c r="G11" s="127">
        <v>5148</v>
      </c>
      <c r="I11" s="122">
        <f t="shared" si="0"/>
        <v>-140</v>
      </c>
    </row>
    <row r="12" spans="1:9" ht="18" customHeight="1" thickBot="1">
      <c r="A12" s="130"/>
      <c r="B12" s="131" t="s">
        <v>88</v>
      </c>
      <c r="C12" s="121">
        <f>C13+C14+C82</f>
        <v>195612</v>
      </c>
      <c r="D12" s="121">
        <f>D13+D14+D82</f>
        <v>450931</v>
      </c>
      <c r="E12" s="121">
        <f>E13+E14+E82</f>
        <v>189540</v>
      </c>
      <c r="F12" s="121">
        <f>F13+F14+F82</f>
        <v>189513</v>
      </c>
      <c r="G12" s="121">
        <f>G13+G14+G82</f>
        <v>189512</v>
      </c>
      <c r="I12" s="122">
        <v>189512525.7</v>
      </c>
    </row>
    <row r="13" spans="1:7" ht="16.5">
      <c r="A13" s="132"/>
      <c r="B13" s="123"/>
      <c r="C13" s="126"/>
      <c r="D13" s="126"/>
      <c r="E13" s="126"/>
      <c r="F13" s="126"/>
      <c r="G13" s="126"/>
    </row>
    <row r="14" spans="1:7" ht="16.5">
      <c r="A14" s="133" t="s">
        <v>89</v>
      </c>
      <c r="B14" s="134" t="s">
        <v>42</v>
      </c>
      <c r="C14" s="135">
        <f>SUM(C15:C80)</f>
        <v>176424</v>
      </c>
      <c r="D14" s="135">
        <f>SUM(D15:D80)</f>
        <v>412735</v>
      </c>
      <c r="E14" s="135">
        <f>SUM(E15:E80)</f>
        <v>169415</v>
      </c>
      <c r="F14" s="135">
        <f>SUM(F15:F80)</f>
        <v>169415</v>
      </c>
      <c r="G14" s="135">
        <f>SUM(G15:G80)</f>
        <v>169415</v>
      </c>
    </row>
    <row r="15" spans="1:7" ht="16.5">
      <c r="A15" s="136" t="s">
        <v>90</v>
      </c>
      <c r="B15" s="137" t="s">
        <v>91</v>
      </c>
      <c r="C15" s="124">
        <v>39000</v>
      </c>
      <c r="D15" s="124">
        <v>39800</v>
      </c>
      <c r="E15" s="124">
        <v>20709</v>
      </c>
      <c r="F15" s="124">
        <v>20709</v>
      </c>
      <c r="G15" s="124">
        <v>20709</v>
      </c>
    </row>
    <row r="16" spans="1:7" ht="16.5">
      <c r="A16" s="138" t="s">
        <v>92</v>
      </c>
      <c r="B16" s="139" t="s">
        <v>93</v>
      </c>
      <c r="C16" s="124">
        <v>38900</v>
      </c>
      <c r="D16" s="124">
        <v>32400</v>
      </c>
      <c r="E16" s="124">
        <v>31281</v>
      </c>
      <c r="F16" s="124">
        <v>31281</v>
      </c>
      <c r="G16" s="124">
        <v>31281</v>
      </c>
    </row>
    <row r="17" spans="1:9" ht="16.5" customHeight="1">
      <c r="A17" s="138" t="s">
        <v>94</v>
      </c>
      <c r="B17" s="139" t="s">
        <v>95</v>
      </c>
      <c r="C17" s="124">
        <v>50</v>
      </c>
      <c r="D17" s="124">
        <v>50</v>
      </c>
      <c r="E17" s="124">
        <v>42</v>
      </c>
      <c r="F17" s="124">
        <v>42</v>
      </c>
      <c r="G17" s="124">
        <v>42</v>
      </c>
      <c r="I17" s="122"/>
    </row>
    <row r="18" spans="1:9" ht="16.5" customHeight="1">
      <c r="A18" s="138" t="s">
        <v>96</v>
      </c>
      <c r="B18" s="139" t="s">
        <v>97</v>
      </c>
      <c r="C18" s="124">
        <v>200</v>
      </c>
      <c r="D18" s="124">
        <v>200</v>
      </c>
      <c r="E18" s="124">
        <v>129</v>
      </c>
      <c r="F18" s="124">
        <v>129</v>
      </c>
      <c r="G18" s="124">
        <v>129</v>
      </c>
      <c r="I18" s="122"/>
    </row>
    <row r="19" spans="1:7" ht="16.5">
      <c r="A19" s="138" t="s">
        <v>98</v>
      </c>
      <c r="B19" s="139" t="s">
        <v>99</v>
      </c>
      <c r="C19" s="124">
        <v>47000</v>
      </c>
      <c r="D19" s="124">
        <v>47000</v>
      </c>
      <c r="E19" s="124">
        <v>28611</v>
      </c>
      <c r="F19" s="124">
        <v>28611</v>
      </c>
      <c r="G19" s="124">
        <v>28611</v>
      </c>
    </row>
    <row r="20" spans="1:7" ht="16.5">
      <c r="A20" s="138" t="s">
        <v>100</v>
      </c>
      <c r="B20" s="139" t="s">
        <v>101</v>
      </c>
      <c r="C20" s="124">
        <v>1400</v>
      </c>
      <c r="D20" s="124">
        <v>0</v>
      </c>
      <c r="E20" s="124"/>
      <c r="F20" s="124"/>
      <c r="G20" s="124"/>
    </row>
    <row r="21" spans="1:7" ht="16.5">
      <c r="A21" s="138" t="s">
        <v>102</v>
      </c>
      <c r="B21" s="139" t="s">
        <v>103</v>
      </c>
      <c r="C21" s="124">
        <v>40411</v>
      </c>
      <c r="D21" s="124">
        <v>40411</v>
      </c>
      <c r="E21" s="124">
        <v>40411</v>
      </c>
      <c r="F21" s="124">
        <v>40411</v>
      </c>
      <c r="G21" s="124">
        <v>40411</v>
      </c>
    </row>
    <row r="22" spans="1:7" ht="16.5">
      <c r="A22" s="138" t="s">
        <v>104</v>
      </c>
      <c r="B22" s="139" t="s">
        <v>105</v>
      </c>
      <c r="C22" s="124">
        <v>5364</v>
      </c>
      <c r="D22" s="124">
        <v>1000</v>
      </c>
      <c r="E22" s="124"/>
      <c r="F22" s="124"/>
      <c r="G22" s="124"/>
    </row>
    <row r="23" spans="1:7" ht="16.5">
      <c r="A23" s="138" t="s">
        <v>106</v>
      </c>
      <c r="B23" s="139" t="s">
        <v>107</v>
      </c>
      <c r="C23" s="124">
        <v>4099</v>
      </c>
      <c r="D23" s="124">
        <v>99</v>
      </c>
      <c r="E23" s="124"/>
      <c r="F23" s="124"/>
      <c r="G23" s="124"/>
    </row>
    <row r="24" spans="1:7" ht="16.5">
      <c r="A24" s="138" t="s">
        <v>108</v>
      </c>
      <c r="B24" s="139" t="s">
        <v>109</v>
      </c>
      <c r="C24" s="124"/>
      <c r="D24" s="124">
        <v>2150</v>
      </c>
      <c r="E24" s="124">
        <v>1947</v>
      </c>
      <c r="F24" s="124">
        <v>1947</v>
      </c>
      <c r="G24" s="124">
        <v>1947</v>
      </c>
    </row>
    <row r="25" spans="1:7" ht="16.5">
      <c r="A25" s="138" t="s">
        <v>110</v>
      </c>
      <c r="B25" s="139" t="s">
        <v>111</v>
      </c>
      <c r="C25" s="124"/>
      <c r="D25" s="124">
        <v>1700</v>
      </c>
      <c r="E25" s="124">
        <v>108</v>
      </c>
      <c r="F25" s="124">
        <v>108</v>
      </c>
      <c r="G25" s="124">
        <v>108</v>
      </c>
    </row>
    <row r="26" spans="1:7" ht="16.5">
      <c r="A26" s="138" t="s">
        <v>112</v>
      </c>
      <c r="B26" s="139" t="s">
        <v>113</v>
      </c>
      <c r="C26" s="124"/>
      <c r="D26" s="124">
        <v>5000</v>
      </c>
      <c r="E26" s="124">
        <v>209</v>
      </c>
      <c r="F26" s="124">
        <v>209</v>
      </c>
      <c r="G26" s="124">
        <v>209</v>
      </c>
    </row>
    <row r="27" spans="1:7" ht="16.5">
      <c r="A27" s="138" t="s">
        <v>114</v>
      </c>
      <c r="B27" s="139" t="s">
        <v>115</v>
      </c>
      <c r="C27" s="124"/>
      <c r="D27" s="124">
        <v>3500</v>
      </c>
      <c r="E27" s="124">
        <v>952</v>
      </c>
      <c r="F27" s="124">
        <v>952</v>
      </c>
      <c r="G27" s="124">
        <v>952</v>
      </c>
    </row>
    <row r="28" spans="1:7" ht="16.5">
      <c r="A28" s="138" t="s">
        <v>116</v>
      </c>
      <c r="B28" s="139" t="s">
        <v>117</v>
      </c>
      <c r="C28" s="124"/>
      <c r="D28" s="124">
        <v>2000</v>
      </c>
      <c r="E28" s="124"/>
      <c r="F28" s="124"/>
      <c r="G28" s="124"/>
    </row>
    <row r="29" spans="1:7" ht="16.5">
      <c r="A29" s="138" t="s">
        <v>118</v>
      </c>
      <c r="B29" s="139" t="s">
        <v>119</v>
      </c>
      <c r="C29" s="124"/>
      <c r="D29" s="124">
        <v>30000</v>
      </c>
      <c r="E29" s="124"/>
      <c r="F29" s="124"/>
      <c r="G29" s="124"/>
    </row>
    <row r="30" spans="1:7" ht="16.5">
      <c r="A30" s="138" t="s">
        <v>120</v>
      </c>
      <c r="B30" s="139" t="s">
        <v>121</v>
      </c>
      <c r="C30" s="124"/>
      <c r="D30" s="124">
        <v>50000</v>
      </c>
      <c r="E30" s="124">
        <v>24887</v>
      </c>
      <c r="F30" s="124">
        <v>24887</v>
      </c>
      <c r="G30" s="124">
        <v>24887</v>
      </c>
    </row>
    <row r="31" spans="1:7" ht="16.5">
      <c r="A31" s="138" t="s">
        <v>122</v>
      </c>
      <c r="B31" s="139" t="s">
        <v>123</v>
      </c>
      <c r="C31" s="124"/>
      <c r="D31" s="124">
        <v>5000</v>
      </c>
      <c r="E31" s="124"/>
      <c r="F31" s="124"/>
      <c r="G31" s="124"/>
    </row>
    <row r="32" spans="1:7" ht="16.5">
      <c r="A32" s="138" t="s">
        <v>124</v>
      </c>
      <c r="B32" s="139" t="s">
        <v>125</v>
      </c>
      <c r="C32" s="124"/>
      <c r="D32" s="124">
        <v>2100</v>
      </c>
      <c r="E32" s="124">
        <v>2029</v>
      </c>
      <c r="F32" s="124">
        <v>2029</v>
      </c>
      <c r="G32" s="124">
        <v>2029</v>
      </c>
    </row>
    <row r="33" spans="1:7" ht="16.5">
      <c r="A33" s="138" t="s">
        <v>126</v>
      </c>
      <c r="B33" s="139" t="s">
        <v>127</v>
      </c>
      <c r="C33" s="124"/>
      <c r="D33" s="124">
        <v>0</v>
      </c>
      <c r="E33" s="124"/>
      <c r="F33" s="124"/>
      <c r="G33" s="124"/>
    </row>
    <row r="34" spans="1:7" ht="16.5">
      <c r="A34" s="138" t="s">
        <v>128</v>
      </c>
      <c r="B34" s="139" t="s">
        <v>129</v>
      </c>
      <c r="C34" s="124"/>
      <c r="D34" s="124">
        <v>500</v>
      </c>
      <c r="E34" s="124"/>
      <c r="F34" s="124"/>
      <c r="G34" s="124"/>
    </row>
    <row r="35" spans="1:7" ht="16.5">
      <c r="A35" s="138" t="s">
        <v>130</v>
      </c>
      <c r="B35" s="139" t="s">
        <v>131</v>
      </c>
      <c r="C35" s="124"/>
      <c r="D35" s="124">
        <v>4290</v>
      </c>
      <c r="E35" s="124">
        <v>4290</v>
      </c>
      <c r="F35" s="124">
        <v>4290</v>
      </c>
      <c r="G35" s="124">
        <v>4290</v>
      </c>
    </row>
    <row r="36" spans="1:7" ht="16.5">
      <c r="A36" s="138" t="s">
        <v>132</v>
      </c>
      <c r="B36" s="139" t="s">
        <v>133</v>
      </c>
      <c r="C36" s="124"/>
      <c r="D36" s="124">
        <v>2400</v>
      </c>
      <c r="E36" s="124">
        <v>1234</v>
      </c>
      <c r="F36" s="124">
        <v>1234</v>
      </c>
      <c r="G36" s="124">
        <v>1234</v>
      </c>
    </row>
    <row r="37" spans="1:7" ht="16.5">
      <c r="A37" s="138" t="s">
        <v>134</v>
      </c>
      <c r="B37" s="139" t="s">
        <v>135</v>
      </c>
      <c r="C37" s="124"/>
      <c r="D37" s="124">
        <v>1400</v>
      </c>
      <c r="E37" s="124">
        <v>1389</v>
      </c>
      <c r="F37" s="124">
        <v>1389</v>
      </c>
      <c r="G37" s="124">
        <v>1389</v>
      </c>
    </row>
    <row r="38" spans="1:7" ht="16.5">
      <c r="A38" s="138" t="s">
        <v>136</v>
      </c>
      <c r="B38" s="139" t="s">
        <v>137</v>
      </c>
      <c r="C38" s="124"/>
      <c r="D38" s="124">
        <v>2300</v>
      </c>
      <c r="E38" s="124">
        <v>1572</v>
      </c>
      <c r="F38" s="124">
        <v>1572</v>
      </c>
      <c r="G38" s="124">
        <v>1572</v>
      </c>
    </row>
    <row r="39" spans="1:7" ht="16.5">
      <c r="A39" s="138" t="s">
        <v>138</v>
      </c>
      <c r="B39" s="139" t="s">
        <v>139</v>
      </c>
      <c r="C39" s="124"/>
      <c r="D39" s="124">
        <v>380</v>
      </c>
      <c r="E39" s="124">
        <v>161</v>
      </c>
      <c r="F39" s="124">
        <v>161</v>
      </c>
      <c r="G39" s="124">
        <v>161</v>
      </c>
    </row>
    <row r="40" spans="1:7" ht="16.5">
      <c r="A40" s="138" t="s">
        <v>140</v>
      </c>
      <c r="B40" s="139" t="s">
        <v>141</v>
      </c>
      <c r="C40" s="124"/>
      <c r="D40" s="124">
        <v>320</v>
      </c>
      <c r="E40" s="124">
        <v>238</v>
      </c>
      <c r="F40" s="124">
        <v>238</v>
      </c>
      <c r="G40" s="124">
        <v>238</v>
      </c>
    </row>
    <row r="41" spans="1:7" ht="16.5">
      <c r="A41" s="138" t="s">
        <v>142</v>
      </c>
      <c r="B41" s="139" t="s">
        <v>143</v>
      </c>
      <c r="C41" s="124"/>
      <c r="D41" s="124">
        <v>950</v>
      </c>
      <c r="E41" s="124">
        <v>262</v>
      </c>
      <c r="F41" s="124">
        <v>262</v>
      </c>
      <c r="G41" s="124">
        <v>262</v>
      </c>
    </row>
    <row r="42" spans="1:7" ht="16.5">
      <c r="A42" s="138" t="s">
        <v>144</v>
      </c>
      <c r="B42" s="139" t="s">
        <v>145</v>
      </c>
      <c r="C42" s="124"/>
      <c r="D42" s="124">
        <v>1600</v>
      </c>
      <c r="E42" s="124"/>
      <c r="F42" s="124"/>
      <c r="G42" s="124"/>
    </row>
    <row r="43" spans="1:7" ht="16.5">
      <c r="A43" s="138" t="s">
        <v>146</v>
      </c>
      <c r="B43" s="139" t="s">
        <v>147</v>
      </c>
      <c r="C43" s="124"/>
      <c r="D43" s="124">
        <v>650</v>
      </c>
      <c r="E43" s="124">
        <v>174</v>
      </c>
      <c r="F43" s="124">
        <v>174</v>
      </c>
      <c r="G43" s="124">
        <v>174</v>
      </c>
    </row>
    <row r="44" spans="1:7" ht="16.5">
      <c r="A44" s="138" t="s">
        <v>148</v>
      </c>
      <c r="B44" s="139" t="s">
        <v>149</v>
      </c>
      <c r="C44" s="124"/>
      <c r="D44" s="124">
        <v>3950</v>
      </c>
      <c r="E44" s="124">
        <v>1148</v>
      </c>
      <c r="F44" s="124">
        <v>1148</v>
      </c>
      <c r="G44" s="124">
        <v>1148</v>
      </c>
    </row>
    <row r="45" spans="1:7" ht="16.5">
      <c r="A45" s="138" t="s">
        <v>150</v>
      </c>
      <c r="B45" s="139" t="s">
        <v>151</v>
      </c>
      <c r="C45" s="124"/>
      <c r="D45" s="124">
        <v>800</v>
      </c>
      <c r="E45" s="124">
        <v>164</v>
      </c>
      <c r="F45" s="124">
        <v>164</v>
      </c>
      <c r="G45" s="124">
        <v>164</v>
      </c>
    </row>
    <row r="46" spans="1:7" ht="16.5">
      <c r="A46" s="138" t="s">
        <v>152</v>
      </c>
      <c r="B46" s="139" t="s">
        <v>153</v>
      </c>
      <c r="C46" s="124"/>
      <c r="D46" s="124">
        <v>1600</v>
      </c>
      <c r="E46" s="124">
        <v>401</v>
      </c>
      <c r="F46" s="124">
        <v>401</v>
      </c>
      <c r="G46" s="124">
        <v>401</v>
      </c>
    </row>
    <row r="47" spans="1:7" ht="16.5">
      <c r="A47" s="138" t="s">
        <v>154</v>
      </c>
      <c r="B47" s="139" t="s">
        <v>155</v>
      </c>
      <c r="C47" s="124"/>
      <c r="D47" s="124">
        <v>850</v>
      </c>
      <c r="E47" s="124"/>
      <c r="F47" s="124"/>
      <c r="G47" s="124"/>
    </row>
    <row r="48" spans="1:7" ht="16.5">
      <c r="A48" s="138" t="s">
        <v>156</v>
      </c>
      <c r="B48" s="139" t="s">
        <v>157</v>
      </c>
      <c r="C48" s="124"/>
      <c r="D48" s="124">
        <v>3620</v>
      </c>
      <c r="E48" s="124">
        <v>123</v>
      </c>
      <c r="F48" s="124">
        <v>123</v>
      </c>
      <c r="G48" s="124">
        <v>123</v>
      </c>
    </row>
    <row r="49" spans="1:7" ht="16.5">
      <c r="A49" s="138" t="s">
        <v>158</v>
      </c>
      <c r="B49" s="139" t="s">
        <v>159</v>
      </c>
      <c r="C49" s="124"/>
      <c r="D49" s="124">
        <v>3700</v>
      </c>
      <c r="E49" s="124">
        <v>327</v>
      </c>
      <c r="F49" s="124">
        <v>327</v>
      </c>
      <c r="G49" s="124">
        <v>327</v>
      </c>
    </row>
    <row r="50" spans="1:7" ht="16.5">
      <c r="A50" s="138" t="s">
        <v>160</v>
      </c>
      <c r="B50" s="139" t="s">
        <v>161</v>
      </c>
      <c r="C50" s="124"/>
      <c r="D50" s="124">
        <v>1000</v>
      </c>
      <c r="E50" s="124">
        <v>460</v>
      </c>
      <c r="F50" s="124">
        <v>460</v>
      </c>
      <c r="G50" s="124">
        <v>460</v>
      </c>
    </row>
    <row r="51" spans="1:7" ht="16.5">
      <c r="A51" s="138" t="s">
        <v>162</v>
      </c>
      <c r="B51" s="139" t="s">
        <v>163</v>
      </c>
      <c r="C51" s="124"/>
      <c r="D51" s="124">
        <v>630</v>
      </c>
      <c r="E51" s="124">
        <v>72</v>
      </c>
      <c r="F51" s="124">
        <v>72</v>
      </c>
      <c r="G51" s="124">
        <v>72</v>
      </c>
    </row>
    <row r="52" spans="1:7" ht="16.5">
      <c r="A52" s="138" t="s">
        <v>164</v>
      </c>
      <c r="B52" s="139" t="s">
        <v>165</v>
      </c>
      <c r="C52" s="124"/>
      <c r="D52" s="124">
        <v>550</v>
      </c>
      <c r="E52" s="124">
        <v>108</v>
      </c>
      <c r="F52" s="124">
        <v>108</v>
      </c>
      <c r="G52" s="124">
        <v>108</v>
      </c>
    </row>
    <row r="53" spans="1:7" ht="16.5">
      <c r="A53" s="138" t="s">
        <v>166</v>
      </c>
      <c r="B53" s="139" t="s">
        <v>167</v>
      </c>
      <c r="C53" s="124"/>
      <c r="D53" s="124">
        <v>2400</v>
      </c>
      <c r="E53" s="124">
        <v>280</v>
      </c>
      <c r="F53" s="124">
        <v>280</v>
      </c>
      <c r="G53" s="124">
        <v>280</v>
      </c>
    </row>
    <row r="54" spans="1:7" ht="16.5">
      <c r="A54" s="138" t="s">
        <v>168</v>
      </c>
      <c r="B54" s="139" t="s">
        <v>169</v>
      </c>
      <c r="C54" s="124"/>
      <c r="D54" s="124">
        <v>750</v>
      </c>
      <c r="E54" s="124">
        <v>408</v>
      </c>
      <c r="F54" s="124">
        <v>408</v>
      </c>
      <c r="G54" s="124">
        <v>408</v>
      </c>
    </row>
    <row r="55" spans="1:7" ht="16.5">
      <c r="A55" s="138" t="s">
        <v>170</v>
      </c>
      <c r="B55" s="139" t="s">
        <v>171</v>
      </c>
      <c r="C55" s="124"/>
      <c r="D55" s="124">
        <v>400</v>
      </c>
      <c r="E55" s="124"/>
      <c r="F55" s="124"/>
      <c r="G55" s="124"/>
    </row>
    <row r="56" spans="1:7" ht="16.5">
      <c r="A56" s="138" t="s">
        <v>172</v>
      </c>
      <c r="B56" s="139" t="s">
        <v>173</v>
      </c>
      <c r="C56" s="124"/>
      <c r="D56" s="124">
        <v>5000</v>
      </c>
      <c r="E56" s="124"/>
      <c r="F56" s="124"/>
      <c r="G56" s="124"/>
    </row>
    <row r="57" spans="1:7" ht="16.5">
      <c r="A57" s="138" t="s">
        <v>174</v>
      </c>
      <c r="B57" s="139" t="s">
        <v>175</v>
      </c>
      <c r="C57" s="124"/>
      <c r="D57" s="124">
        <v>3000</v>
      </c>
      <c r="E57" s="124">
        <v>15</v>
      </c>
      <c r="F57" s="124">
        <v>15</v>
      </c>
      <c r="G57" s="124">
        <v>15</v>
      </c>
    </row>
    <row r="58" spans="1:7" ht="16.5">
      <c r="A58" s="138" t="s">
        <v>176</v>
      </c>
      <c r="B58" s="139" t="s">
        <v>177</v>
      </c>
      <c r="C58" s="124"/>
      <c r="D58" s="124">
        <v>100</v>
      </c>
      <c r="E58" s="124">
        <v>3</v>
      </c>
      <c r="F58" s="124">
        <v>3</v>
      </c>
      <c r="G58" s="124">
        <v>3</v>
      </c>
    </row>
    <row r="59" spans="1:7" ht="16.5">
      <c r="A59" s="138" t="s">
        <v>178</v>
      </c>
      <c r="B59" s="139" t="s">
        <v>179</v>
      </c>
      <c r="C59" s="124"/>
      <c r="D59" s="124">
        <v>1000</v>
      </c>
      <c r="E59" s="124">
        <v>702</v>
      </c>
      <c r="F59" s="124">
        <v>702</v>
      </c>
      <c r="G59" s="124">
        <v>702</v>
      </c>
    </row>
    <row r="60" spans="1:7" ht="16.5">
      <c r="A60" s="138" t="s">
        <v>180</v>
      </c>
      <c r="B60" s="139" t="s">
        <v>181</v>
      </c>
      <c r="C60" s="124"/>
      <c r="D60" s="124">
        <v>6000</v>
      </c>
      <c r="E60" s="124">
        <v>65</v>
      </c>
      <c r="F60" s="124">
        <v>65</v>
      </c>
      <c r="G60" s="124">
        <v>65</v>
      </c>
    </row>
    <row r="61" spans="1:7" ht="16.5">
      <c r="A61" s="138" t="s">
        <v>182</v>
      </c>
      <c r="B61" s="139" t="s">
        <v>183</v>
      </c>
      <c r="C61" s="124"/>
      <c r="D61" s="124">
        <v>7200</v>
      </c>
      <c r="E61" s="124">
        <v>131</v>
      </c>
      <c r="F61" s="124">
        <v>131</v>
      </c>
      <c r="G61" s="124">
        <v>131</v>
      </c>
    </row>
    <row r="62" spans="1:7" ht="16.5">
      <c r="A62" s="138" t="s">
        <v>184</v>
      </c>
      <c r="B62" s="139" t="s">
        <v>185</v>
      </c>
      <c r="C62" s="124"/>
      <c r="D62" s="124">
        <v>6100</v>
      </c>
      <c r="E62" s="124">
        <v>195</v>
      </c>
      <c r="F62" s="124">
        <v>195</v>
      </c>
      <c r="G62" s="124">
        <v>195</v>
      </c>
    </row>
    <row r="63" spans="1:7" ht="16.5">
      <c r="A63" s="138" t="s">
        <v>186</v>
      </c>
      <c r="B63" s="139" t="s">
        <v>187</v>
      </c>
      <c r="C63" s="124"/>
      <c r="D63" s="124">
        <v>6600</v>
      </c>
      <c r="E63" s="124">
        <v>298</v>
      </c>
      <c r="F63" s="124">
        <v>298</v>
      </c>
      <c r="G63" s="124">
        <v>298</v>
      </c>
    </row>
    <row r="64" spans="1:7" ht="16.5">
      <c r="A64" s="138" t="s">
        <v>188</v>
      </c>
      <c r="B64" s="139" t="s">
        <v>189</v>
      </c>
      <c r="C64" s="124"/>
      <c r="D64" s="124">
        <v>5500</v>
      </c>
      <c r="E64" s="124">
        <v>298</v>
      </c>
      <c r="F64" s="124">
        <v>298</v>
      </c>
      <c r="G64" s="124">
        <v>298</v>
      </c>
    </row>
    <row r="65" spans="1:7" ht="16.5">
      <c r="A65" s="138" t="s">
        <v>190</v>
      </c>
      <c r="B65" s="139" t="s">
        <v>191</v>
      </c>
      <c r="C65" s="124"/>
      <c r="D65" s="124">
        <v>10000</v>
      </c>
      <c r="E65" s="124">
        <v>249</v>
      </c>
      <c r="F65" s="124">
        <v>249</v>
      </c>
      <c r="G65" s="124">
        <v>249</v>
      </c>
    </row>
    <row r="66" spans="1:7" ht="16.5">
      <c r="A66" s="138" t="s">
        <v>192</v>
      </c>
      <c r="B66" s="139" t="s">
        <v>193</v>
      </c>
      <c r="C66" s="124"/>
      <c r="D66" s="124">
        <v>6800</v>
      </c>
      <c r="E66" s="124">
        <v>181</v>
      </c>
      <c r="F66" s="124">
        <v>181</v>
      </c>
      <c r="G66" s="124">
        <v>181</v>
      </c>
    </row>
    <row r="67" spans="1:7" ht="16.5">
      <c r="A67" s="138" t="s">
        <v>194</v>
      </c>
      <c r="B67" s="139" t="s">
        <v>195</v>
      </c>
      <c r="C67" s="124"/>
      <c r="D67" s="124">
        <v>9400</v>
      </c>
      <c r="E67" s="124">
        <v>210</v>
      </c>
      <c r="F67" s="124">
        <v>210</v>
      </c>
      <c r="G67" s="124">
        <v>210</v>
      </c>
    </row>
    <row r="68" spans="1:7" ht="16.5">
      <c r="A68" s="138" t="s">
        <v>196</v>
      </c>
      <c r="B68" s="139" t="s">
        <v>197</v>
      </c>
      <c r="C68" s="124"/>
      <c r="D68" s="124">
        <v>12000</v>
      </c>
      <c r="E68" s="124">
        <v>250</v>
      </c>
      <c r="F68" s="124">
        <v>250</v>
      </c>
      <c r="G68" s="124">
        <v>250</v>
      </c>
    </row>
    <row r="69" spans="1:7" ht="16.5">
      <c r="A69" s="138" t="s">
        <v>198</v>
      </c>
      <c r="B69" s="139" t="s">
        <v>199</v>
      </c>
      <c r="C69" s="124"/>
      <c r="D69" s="124">
        <v>6400</v>
      </c>
      <c r="E69" s="124">
        <v>206</v>
      </c>
      <c r="F69" s="124">
        <v>206</v>
      </c>
      <c r="G69" s="124">
        <v>206</v>
      </c>
    </row>
    <row r="70" spans="1:7" ht="16.5">
      <c r="A70" s="138" t="s">
        <v>200</v>
      </c>
      <c r="B70" s="139" t="s">
        <v>201</v>
      </c>
      <c r="C70" s="124"/>
      <c r="D70" s="124">
        <v>6000</v>
      </c>
      <c r="E70" s="124">
        <v>202</v>
      </c>
      <c r="F70" s="124">
        <v>202</v>
      </c>
      <c r="G70" s="124">
        <v>202</v>
      </c>
    </row>
    <row r="71" spans="1:7" ht="16.5">
      <c r="A71" s="138" t="s">
        <v>202</v>
      </c>
      <c r="B71" s="139" t="s">
        <v>203</v>
      </c>
      <c r="C71" s="124"/>
      <c r="D71" s="124">
        <v>400</v>
      </c>
      <c r="E71" s="124"/>
      <c r="F71" s="124"/>
      <c r="G71" s="124"/>
    </row>
    <row r="72" spans="1:7" ht="17.25" thickBot="1">
      <c r="A72" s="140" t="s">
        <v>204</v>
      </c>
      <c r="B72" s="141" t="s">
        <v>205</v>
      </c>
      <c r="C72" s="129"/>
      <c r="D72" s="129">
        <v>8000</v>
      </c>
      <c r="E72" s="129">
        <v>499</v>
      </c>
      <c r="F72" s="129">
        <v>499</v>
      </c>
      <c r="G72" s="129">
        <v>499</v>
      </c>
    </row>
    <row r="73" spans="1:7" ht="18" customHeight="1" thickBot="1">
      <c r="A73" s="142"/>
      <c r="B73" s="113" t="s">
        <v>73</v>
      </c>
      <c r="C73" s="114" t="s">
        <v>74</v>
      </c>
      <c r="D73" s="114" t="s">
        <v>75</v>
      </c>
      <c r="E73" s="115" t="s">
        <v>76</v>
      </c>
      <c r="F73" s="116" t="s">
        <v>77</v>
      </c>
      <c r="G73" s="117"/>
    </row>
    <row r="74" spans="1:7" ht="18" customHeight="1" thickBot="1">
      <c r="A74" s="143"/>
      <c r="B74" s="118" t="s">
        <v>78</v>
      </c>
      <c r="C74" s="119" t="s">
        <v>79</v>
      </c>
      <c r="D74" s="119" t="s">
        <v>79</v>
      </c>
      <c r="E74" s="119" t="s">
        <v>80</v>
      </c>
      <c r="F74" s="38" t="s">
        <v>81</v>
      </c>
      <c r="G74" s="38" t="s">
        <v>15</v>
      </c>
    </row>
    <row r="75" spans="1:7" ht="18" customHeight="1">
      <c r="A75" s="144"/>
      <c r="B75" s="134"/>
      <c r="C75" s="145"/>
      <c r="D75" s="145"/>
      <c r="E75" s="145"/>
      <c r="F75" s="145"/>
      <c r="G75" s="145"/>
    </row>
    <row r="76" spans="1:7" ht="16.5">
      <c r="A76" s="138" t="s">
        <v>206</v>
      </c>
      <c r="B76" s="139" t="s">
        <v>207</v>
      </c>
      <c r="C76" s="124"/>
      <c r="D76" s="124">
        <v>1785</v>
      </c>
      <c r="E76" s="124">
        <v>1785</v>
      </c>
      <c r="F76" s="124">
        <v>1785</v>
      </c>
      <c r="G76" s="124">
        <v>1785</v>
      </c>
    </row>
    <row r="77" spans="1:7" ht="16.5">
      <c r="A77" s="138" t="s">
        <v>208</v>
      </c>
      <c r="B77" s="139" t="s">
        <v>209</v>
      </c>
      <c r="C77" s="124"/>
      <c r="D77" s="124">
        <v>7000</v>
      </c>
      <c r="E77" s="124"/>
      <c r="F77" s="124"/>
      <c r="G77" s="124"/>
    </row>
    <row r="78" spans="1:7" ht="16.5">
      <c r="A78" s="138" t="s">
        <v>210</v>
      </c>
      <c r="B78" s="139" t="s">
        <v>211</v>
      </c>
      <c r="C78" s="124"/>
      <c r="D78" s="124">
        <v>4000</v>
      </c>
      <c r="E78" s="124"/>
      <c r="F78" s="124"/>
      <c r="G78" s="124"/>
    </row>
    <row r="79" spans="1:7" ht="16.5">
      <c r="A79" s="138" t="s">
        <v>212</v>
      </c>
      <c r="B79" s="139" t="s">
        <v>213</v>
      </c>
      <c r="C79" s="124"/>
      <c r="D79" s="124">
        <v>2000</v>
      </c>
      <c r="E79" s="124"/>
      <c r="F79" s="124"/>
      <c r="G79" s="124"/>
    </row>
    <row r="80" spans="1:7" ht="16.5">
      <c r="A80" s="138" t="s">
        <v>214</v>
      </c>
      <c r="B80" s="139" t="s">
        <v>215</v>
      </c>
      <c r="C80" s="124"/>
      <c r="D80" s="124">
        <v>1000</v>
      </c>
      <c r="E80" s="124"/>
      <c r="F80" s="124"/>
      <c r="G80" s="124"/>
    </row>
    <row r="81" spans="1:7" ht="16.5">
      <c r="A81" s="138"/>
      <c r="B81" s="139"/>
      <c r="C81" s="124"/>
      <c r="D81" s="124"/>
      <c r="E81" s="124"/>
      <c r="F81" s="124"/>
      <c r="G81" s="124"/>
    </row>
    <row r="82" spans="1:7" ht="16.5">
      <c r="A82" s="133" t="s">
        <v>89</v>
      </c>
      <c r="B82" s="146" t="s">
        <v>52</v>
      </c>
      <c r="C82" s="135">
        <f>SUM(C83:C125)</f>
        <v>19188</v>
      </c>
      <c r="D82" s="135">
        <f>SUM(D83:D125)</f>
        <v>38196</v>
      </c>
      <c r="E82" s="135">
        <f>SUM(E83:E125)</f>
        <v>20125</v>
      </c>
      <c r="F82" s="135">
        <f>SUM(F83:F125)</f>
        <v>20098</v>
      </c>
      <c r="G82" s="135">
        <f>SUM(G83:G125)</f>
        <v>20097</v>
      </c>
    </row>
    <row r="83" spans="1:7" ht="16.5">
      <c r="A83" s="147" t="s">
        <v>90</v>
      </c>
      <c r="B83" s="148" t="s">
        <v>91</v>
      </c>
      <c r="C83" s="124">
        <v>300</v>
      </c>
      <c r="D83" s="124">
        <v>620</v>
      </c>
      <c r="E83" s="124">
        <v>0</v>
      </c>
      <c r="F83" s="124">
        <v>0</v>
      </c>
      <c r="G83" s="124">
        <v>0</v>
      </c>
    </row>
    <row r="84" spans="1:7" ht="16.5">
      <c r="A84" s="138" t="s">
        <v>94</v>
      </c>
      <c r="B84" s="139" t="s">
        <v>95</v>
      </c>
      <c r="C84" s="124"/>
      <c r="D84" s="124">
        <v>30</v>
      </c>
      <c r="E84" s="124"/>
      <c r="F84" s="124"/>
      <c r="G84" s="124"/>
    </row>
    <row r="85" spans="1:7" ht="16.5">
      <c r="A85" s="138" t="s">
        <v>96</v>
      </c>
      <c r="B85" s="139" t="s">
        <v>97</v>
      </c>
      <c r="C85" s="124"/>
      <c r="D85" s="124">
        <v>120</v>
      </c>
      <c r="E85" s="124">
        <v>120</v>
      </c>
      <c r="F85" s="124">
        <v>120</v>
      </c>
      <c r="G85" s="124">
        <v>120</v>
      </c>
    </row>
    <row r="86" spans="1:7" ht="16.5">
      <c r="A86" s="138" t="s">
        <v>98</v>
      </c>
      <c r="B86" s="139" t="s">
        <v>99</v>
      </c>
      <c r="C86" s="124"/>
      <c r="D86" s="124">
        <v>250</v>
      </c>
      <c r="E86" s="124"/>
      <c r="F86" s="124"/>
      <c r="G86" s="124"/>
    </row>
    <row r="87" spans="1:7" ht="16.5">
      <c r="A87" s="138" t="s">
        <v>216</v>
      </c>
      <c r="B87" s="139" t="s">
        <v>217</v>
      </c>
      <c r="C87" s="124"/>
      <c r="D87" s="124">
        <f>175+53</f>
        <v>228</v>
      </c>
      <c r="E87" s="124">
        <v>123</v>
      </c>
      <c r="F87" s="124">
        <v>123</v>
      </c>
      <c r="G87" s="124">
        <v>123</v>
      </c>
    </row>
    <row r="88" spans="1:7" ht="33">
      <c r="A88" s="138" t="s">
        <v>218</v>
      </c>
      <c r="B88" s="139" t="s">
        <v>219</v>
      </c>
      <c r="C88" s="124">
        <v>1688</v>
      </c>
      <c r="D88" s="124">
        <v>1688</v>
      </c>
      <c r="E88" s="124"/>
      <c r="F88" s="124"/>
      <c r="G88" s="124"/>
    </row>
    <row r="89" spans="1:7" ht="33">
      <c r="A89" s="138" t="s">
        <v>220</v>
      </c>
      <c r="B89" s="139" t="s">
        <v>221</v>
      </c>
      <c r="C89" s="124">
        <v>1500</v>
      </c>
      <c r="D89" s="124">
        <v>1500</v>
      </c>
      <c r="E89" s="124">
        <v>44</v>
      </c>
      <c r="F89" s="124">
        <v>44</v>
      </c>
      <c r="G89" s="124">
        <v>44</v>
      </c>
    </row>
    <row r="90" spans="1:7" ht="16.5">
      <c r="A90" s="138" t="s">
        <v>222</v>
      </c>
      <c r="B90" s="139" t="s">
        <v>223</v>
      </c>
      <c r="C90" s="124">
        <v>7200</v>
      </c>
      <c r="D90" s="124">
        <v>4000</v>
      </c>
      <c r="E90" s="124">
        <v>3996</v>
      </c>
      <c r="F90" s="124">
        <v>3996</v>
      </c>
      <c r="G90" s="124">
        <v>3996</v>
      </c>
    </row>
    <row r="91" spans="1:7" ht="33">
      <c r="A91" s="138" t="s">
        <v>224</v>
      </c>
      <c r="B91" s="139" t="s">
        <v>225</v>
      </c>
      <c r="C91" s="124">
        <v>2500</v>
      </c>
      <c r="D91" s="124">
        <v>1500</v>
      </c>
      <c r="E91" s="124">
        <v>1496</v>
      </c>
      <c r="F91" s="124">
        <v>1496</v>
      </c>
      <c r="G91" s="124">
        <v>1496</v>
      </c>
    </row>
    <row r="92" spans="1:7" ht="16.5">
      <c r="A92" s="138" t="s">
        <v>112</v>
      </c>
      <c r="B92" s="139" t="s">
        <v>113</v>
      </c>
      <c r="C92" s="124"/>
      <c r="D92" s="124">
        <v>500</v>
      </c>
      <c r="E92" s="124"/>
      <c r="F92" s="124"/>
      <c r="G92" s="124"/>
    </row>
    <row r="93" spans="1:7" ht="16.5">
      <c r="A93" s="138" t="s">
        <v>114</v>
      </c>
      <c r="B93" s="139" t="s">
        <v>226</v>
      </c>
      <c r="C93" s="124"/>
      <c r="D93" s="124">
        <v>530</v>
      </c>
      <c r="E93" s="124">
        <v>30</v>
      </c>
      <c r="F93" s="124">
        <v>30</v>
      </c>
      <c r="G93" s="124">
        <v>30</v>
      </c>
    </row>
    <row r="94" spans="1:7" ht="16.5">
      <c r="A94" s="138" t="s">
        <v>227</v>
      </c>
      <c r="B94" s="139" t="s">
        <v>228</v>
      </c>
      <c r="C94" s="124"/>
      <c r="D94" s="124">
        <v>750</v>
      </c>
      <c r="E94" s="124">
        <v>607</v>
      </c>
      <c r="F94" s="124">
        <v>607</v>
      </c>
      <c r="G94" s="124">
        <v>607</v>
      </c>
    </row>
    <row r="95" spans="1:8" ht="16.5">
      <c r="A95" s="138" t="s">
        <v>118</v>
      </c>
      <c r="B95" s="139" t="s">
        <v>119</v>
      </c>
      <c r="C95" s="124"/>
      <c r="D95" s="124">
        <v>100</v>
      </c>
      <c r="E95" s="124">
        <v>95</v>
      </c>
      <c r="F95" s="124">
        <v>95</v>
      </c>
      <c r="G95" s="124">
        <v>95</v>
      </c>
      <c r="H95" s="108"/>
    </row>
    <row r="96" spans="1:8" ht="16.5">
      <c r="A96" s="138" t="s">
        <v>120</v>
      </c>
      <c r="B96" s="139" t="s">
        <v>121</v>
      </c>
      <c r="C96" s="124"/>
      <c r="D96" s="124">
        <v>100</v>
      </c>
      <c r="E96" s="124">
        <v>80</v>
      </c>
      <c r="F96" s="124">
        <v>80</v>
      </c>
      <c r="G96" s="124">
        <v>80</v>
      </c>
      <c r="H96" s="108"/>
    </row>
    <row r="97" spans="1:8" ht="16.5">
      <c r="A97" s="138" t="s">
        <v>128</v>
      </c>
      <c r="B97" s="139" t="s">
        <v>129</v>
      </c>
      <c r="C97" s="124"/>
      <c r="D97" s="124">
        <v>3465</v>
      </c>
      <c r="E97" s="124">
        <v>2084</v>
      </c>
      <c r="F97" s="124">
        <v>2057</v>
      </c>
      <c r="G97" s="124">
        <v>2062</v>
      </c>
      <c r="H97" s="108"/>
    </row>
    <row r="98" spans="1:8" ht="16.5">
      <c r="A98" s="138" t="s">
        <v>229</v>
      </c>
      <c r="B98" s="139" t="s">
        <v>230</v>
      </c>
      <c r="C98" s="124"/>
      <c r="D98" s="124">
        <v>2680</v>
      </c>
      <c r="E98" s="124">
        <v>1989</v>
      </c>
      <c r="F98" s="124">
        <v>1989</v>
      </c>
      <c r="G98" s="124">
        <v>1989</v>
      </c>
      <c r="H98" s="108"/>
    </row>
    <row r="99" spans="1:8" ht="16.5">
      <c r="A99" s="138" t="s">
        <v>231</v>
      </c>
      <c r="B99" s="139" t="s">
        <v>232</v>
      </c>
      <c r="C99" s="124"/>
      <c r="D99" s="124">
        <v>67</v>
      </c>
      <c r="E99" s="124"/>
      <c r="F99" s="124"/>
      <c r="G99" s="124"/>
      <c r="H99" s="108"/>
    </row>
    <row r="100" spans="1:8" ht="16.5">
      <c r="A100" s="138" t="s">
        <v>233</v>
      </c>
      <c r="B100" s="139" t="s">
        <v>234</v>
      </c>
      <c r="C100" s="124"/>
      <c r="D100" s="124">
        <v>1700</v>
      </c>
      <c r="E100" s="124">
        <v>1700</v>
      </c>
      <c r="F100" s="124">
        <v>1700</v>
      </c>
      <c r="G100" s="124">
        <v>1700</v>
      </c>
      <c r="H100" s="108"/>
    </row>
    <row r="101" spans="1:8" ht="16.5">
      <c r="A101" s="138" t="s">
        <v>235</v>
      </c>
      <c r="B101" s="139" t="s">
        <v>236</v>
      </c>
      <c r="C101" s="124"/>
      <c r="D101" s="124">
        <v>2154</v>
      </c>
      <c r="E101" s="124">
        <v>2151</v>
      </c>
      <c r="F101" s="124">
        <v>2151</v>
      </c>
      <c r="G101" s="124">
        <v>2151</v>
      </c>
      <c r="H101" s="108"/>
    </row>
    <row r="102" spans="1:7" ht="16.5">
      <c r="A102" s="138" t="s">
        <v>237</v>
      </c>
      <c r="B102" s="139" t="s">
        <v>238</v>
      </c>
      <c r="C102" s="124"/>
      <c r="D102" s="124">
        <v>2000</v>
      </c>
      <c r="E102" s="124"/>
      <c r="F102" s="124"/>
      <c r="G102" s="124"/>
    </row>
    <row r="103" spans="1:7" ht="16.5">
      <c r="A103" s="138" t="s">
        <v>239</v>
      </c>
      <c r="B103" s="139" t="s">
        <v>240</v>
      </c>
      <c r="C103" s="124"/>
      <c r="D103" s="124">
        <v>800</v>
      </c>
      <c r="E103" s="124"/>
      <c r="F103" s="124"/>
      <c r="G103" s="124"/>
    </row>
    <row r="104" spans="1:7" ht="16.5">
      <c r="A104" s="138" t="s">
        <v>136</v>
      </c>
      <c r="B104" s="139" t="s">
        <v>137</v>
      </c>
      <c r="C104" s="124"/>
      <c r="D104" s="124">
        <v>30</v>
      </c>
      <c r="E104" s="124"/>
      <c r="F104" s="124"/>
      <c r="G104" s="124"/>
    </row>
    <row r="105" spans="1:7" ht="16.5">
      <c r="A105" s="138" t="s">
        <v>138</v>
      </c>
      <c r="B105" s="139" t="s">
        <v>241</v>
      </c>
      <c r="C105" s="124"/>
      <c r="D105" s="124">
        <v>30</v>
      </c>
      <c r="E105" s="124"/>
      <c r="F105" s="124"/>
      <c r="G105" s="124"/>
    </row>
    <row r="106" spans="1:7" ht="16.5">
      <c r="A106" s="138" t="s">
        <v>158</v>
      </c>
      <c r="B106" s="139" t="s">
        <v>242</v>
      </c>
      <c r="C106" s="124"/>
      <c r="D106" s="124">
        <v>30</v>
      </c>
      <c r="E106" s="124">
        <v>30</v>
      </c>
      <c r="F106" s="124">
        <v>30</v>
      </c>
      <c r="G106" s="124">
        <v>30</v>
      </c>
    </row>
    <row r="107" spans="1:7" ht="16.5">
      <c r="A107" s="138" t="s">
        <v>160</v>
      </c>
      <c r="B107" s="139" t="s">
        <v>161</v>
      </c>
      <c r="C107" s="124"/>
      <c r="D107" s="124">
        <v>30</v>
      </c>
      <c r="E107" s="124">
        <v>30</v>
      </c>
      <c r="F107" s="124">
        <v>30</v>
      </c>
      <c r="G107" s="124">
        <v>30</v>
      </c>
    </row>
    <row r="108" spans="1:7" ht="16.5">
      <c r="A108" s="138" t="s">
        <v>162</v>
      </c>
      <c r="B108" s="139" t="s">
        <v>163</v>
      </c>
      <c r="C108" s="124"/>
      <c r="D108" s="124">
        <v>100</v>
      </c>
      <c r="E108" s="124">
        <v>77</v>
      </c>
      <c r="F108" s="124">
        <v>77</v>
      </c>
      <c r="G108" s="124">
        <v>77</v>
      </c>
    </row>
    <row r="109" spans="1:7" ht="16.5">
      <c r="A109" s="138" t="s">
        <v>164</v>
      </c>
      <c r="B109" s="139" t="s">
        <v>243</v>
      </c>
      <c r="C109" s="124"/>
      <c r="D109" s="124">
        <v>30</v>
      </c>
      <c r="E109" s="124"/>
      <c r="F109" s="124"/>
      <c r="G109" s="124"/>
    </row>
    <row r="110" spans="1:7" ht="16.5">
      <c r="A110" s="138" t="s">
        <v>168</v>
      </c>
      <c r="B110" s="139" t="s">
        <v>169</v>
      </c>
      <c r="C110" s="124"/>
      <c r="D110" s="124">
        <v>30</v>
      </c>
      <c r="E110" s="124"/>
      <c r="F110" s="124"/>
      <c r="G110" s="124"/>
    </row>
    <row r="111" spans="1:7" ht="16.5">
      <c r="A111" s="138" t="s">
        <v>170</v>
      </c>
      <c r="B111" s="139" t="s">
        <v>171</v>
      </c>
      <c r="C111" s="124"/>
      <c r="D111" s="124">
        <v>30</v>
      </c>
      <c r="E111" s="124"/>
      <c r="F111" s="124"/>
      <c r="G111" s="124"/>
    </row>
    <row r="112" spans="1:7" ht="16.5">
      <c r="A112" s="138" t="s">
        <v>172</v>
      </c>
      <c r="B112" s="139" t="s">
        <v>244</v>
      </c>
      <c r="C112" s="124"/>
      <c r="D112" s="124">
        <v>30</v>
      </c>
      <c r="E112" s="124">
        <v>30</v>
      </c>
      <c r="F112" s="124">
        <v>30</v>
      </c>
      <c r="G112" s="124">
        <v>30</v>
      </c>
    </row>
    <row r="113" spans="1:7" ht="17.25" customHeight="1">
      <c r="A113" s="138" t="s">
        <v>174</v>
      </c>
      <c r="B113" s="139" t="s">
        <v>245</v>
      </c>
      <c r="C113" s="124"/>
      <c r="D113" s="124">
        <v>30</v>
      </c>
      <c r="E113" s="124">
        <v>30</v>
      </c>
      <c r="F113" s="124">
        <v>30</v>
      </c>
      <c r="G113" s="124">
        <v>30</v>
      </c>
    </row>
    <row r="114" spans="1:7" ht="17.25" customHeight="1">
      <c r="A114" s="138" t="s">
        <v>246</v>
      </c>
      <c r="B114" s="139" t="s">
        <v>247</v>
      </c>
      <c r="C114" s="124"/>
      <c r="D114" s="124">
        <v>986</v>
      </c>
      <c r="E114" s="124">
        <v>351</v>
      </c>
      <c r="F114" s="124">
        <v>351</v>
      </c>
      <c r="G114" s="124">
        <v>351</v>
      </c>
    </row>
    <row r="115" spans="1:7" ht="17.25" customHeight="1">
      <c r="A115" s="138" t="s">
        <v>176</v>
      </c>
      <c r="B115" s="139" t="s">
        <v>177</v>
      </c>
      <c r="C115" s="124"/>
      <c r="D115" s="124">
        <v>150</v>
      </c>
      <c r="E115" s="124"/>
      <c r="F115" s="124"/>
      <c r="G115" s="124"/>
    </row>
    <row r="116" spans="1:7" ht="17.25" customHeight="1">
      <c r="A116" s="138" t="s">
        <v>178</v>
      </c>
      <c r="B116" s="139" t="s">
        <v>179</v>
      </c>
      <c r="C116" s="124"/>
      <c r="D116" s="124">
        <v>30</v>
      </c>
      <c r="E116" s="124"/>
      <c r="F116" s="124"/>
      <c r="G116" s="124"/>
    </row>
    <row r="117" spans="1:7" ht="17.25" customHeight="1">
      <c r="A117" s="138" t="s">
        <v>248</v>
      </c>
      <c r="B117" s="139" t="s">
        <v>249</v>
      </c>
      <c r="C117" s="124"/>
      <c r="D117" s="124">
        <v>94</v>
      </c>
      <c r="E117" s="124">
        <v>30</v>
      </c>
      <c r="F117" s="124">
        <v>30</v>
      </c>
      <c r="G117" s="124">
        <v>30</v>
      </c>
    </row>
    <row r="118" spans="1:7" ht="17.25" customHeight="1">
      <c r="A118" s="138" t="s">
        <v>250</v>
      </c>
      <c r="B118" s="139" t="s">
        <v>251</v>
      </c>
      <c r="C118" s="124"/>
      <c r="D118" s="124">
        <v>84</v>
      </c>
      <c r="E118" s="124">
        <v>83</v>
      </c>
      <c r="F118" s="124">
        <v>83</v>
      </c>
      <c r="G118" s="124">
        <v>83</v>
      </c>
    </row>
    <row r="119" spans="1:7" ht="17.25" customHeight="1">
      <c r="A119" s="138" t="s">
        <v>204</v>
      </c>
      <c r="B119" s="139" t="s">
        <v>205</v>
      </c>
      <c r="C119" s="124"/>
      <c r="D119" s="124">
        <v>100</v>
      </c>
      <c r="E119" s="124">
        <v>100</v>
      </c>
      <c r="F119" s="124">
        <v>100</v>
      </c>
      <c r="G119" s="124">
        <v>100</v>
      </c>
    </row>
    <row r="120" spans="1:7" ht="17.25" customHeight="1">
      <c r="A120" s="138" t="s">
        <v>208</v>
      </c>
      <c r="B120" s="139" t="s">
        <v>209</v>
      </c>
      <c r="C120" s="124"/>
      <c r="D120" s="124">
        <v>30</v>
      </c>
      <c r="E120" s="124"/>
      <c r="F120" s="124"/>
      <c r="G120" s="124"/>
    </row>
    <row r="121" spans="1:7" ht="17.25" customHeight="1">
      <c r="A121" s="138" t="s">
        <v>210</v>
      </c>
      <c r="B121" s="139" t="s">
        <v>211</v>
      </c>
      <c r="C121" s="124"/>
      <c r="D121" s="124">
        <v>1200</v>
      </c>
      <c r="E121" s="124">
        <v>428</v>
      </c>
      <c r="F121" s="124">
        <v>428</v>
      </c>
      <c r="G121" s="124">
        <v>428</v>
      </c>
    </row>
    <row r="122" spans="1:7" ht="17.25" customHeight="1">
      <c r="A122" s="138" t="s">
        <v>212</v>
      </c>
      <c r="B122" s="139" t="s">
        <v>213</v>
      </c>
      <c r="C122" s="124"/>
      <c r="D122" s="124">
        <v>30</v>
      </c>
      <c r="E122" s="124">
        <v>30</v>
      </c>
      <c r="F122" s="124">
        <v>30</v>
      </c>
      <c r="G122" s="124">
        <v>30</v>
      </c>
    </row>
    <row r="123" spans="1:7" ht="17.25" customHeight="1">
      <c r="A123" s="138" t="s">
        <v>214</v>
      </c>
      <c r="B123" s="139" t="s">
        <v>215</v>
      </c>
      <c r="C123" s="124"/>
      <c r="D123" s="124">
        <v>30</v>
      </c>
      <c r="E123" s="124">
        <v>30</v>
      </c>
      <c r="F123" s="124">
        <v>30</v>
      </c>
      <c r="G123" s="124">
        <v>30</v>
      </c>
    </row>
    <row r="124" spans="1:7" ht="16.5">
      <c r="A124" s="138" t="s">
        <v>252</v>
      </c>
      <c r="B124" s="139" t="s">
        <v>253</v>
      </c>
      <c r="C124" s="124"/>
      <c r="D124" s="124">
        <v>1250</v>
      </c>
      <c r="E124" s="124">
        <v>205</v>
      </c>
      <c r="F124" s="124">
        <v>205</v>
      </c>
      <c r="G124" s="124">
        <v>205</v>
      </c>
    </row>
    <row r="125" spans="1:7" ht="17.25" thickBot="1">
      <c r="A125" s="138" t="s">
        <v>254</v>
      </c>
      <c r="B125" s="139" t="s">
        <v>255</v>
      </c>
      <c r="C125" s="124">
        <v>6000</v>
      </c>
      <c r="D125" s="124">
        <v>9060</v>
      </c>
      <c r="E125" s="124">
        <v>4156</v>
      </c>
      <c r="F125" s="124">
        <v>4156</v>
      </c>
      <c r="G125" s="124">
        <v>4150</v>
      </c>
    </row>
    <row r="126" spans="1:7" ht="18" customHeight="1" thickBot="1">
      <c r="A126" s="149"/>
      <c r="B126" s="120" t="s">
        <v>256</v>
      </c>
      <c r="C126" s="121">
        <f>C4-C12</f>
        <v>613699</v>
      </c>
      <c r="D126" s="121">
        <f>D4-D12</f>
        <v>526781</v>
      </c>
      <c r="E126" s="121">
        <f>E4-E12</f>
        <v>727180</v>
      </c>
      <c r="F126" s="121">
        <f>F4-F12</f>
        <v>660205</v>
      </c>
      <c r="G126" s="121">
        <f>G4-G12</f>
        <v>660206</v>
      </c>
    </row>
    <row r="127" spans="2:7" ht="16.5">
      <c r="B127" s="150"/>
      <c r="C127" s="151"/>
      <c r="D127" s="151"/>
      <c r="E127" s="151"/>
      <c r="F127" s="152"/>
      <c r="G127" s="152"/>
    </row>
    <row r="128" spans="2:5" ht="17.25" thickBot="1">
      <c r="B128" s="153"/>
      <c r="C128" s="154"/>
      <c r="D128" s="155"/>
      <c r="E128" s="155"/>
    </row>
    <row r="129" spans="1:6" ht="17.25" thickBot="1">
      <c r="A129" s="156" t="s">
        <v>257</v>
      </c>
      <c r="B129" s="157"/>
      <c r="C129" s="158"/>
      <c r="D129" s="158"/>
      <c r="F129" s="159" t="s">
        <v>0</v>
      </c>
    </row>
    <row r="130" spans="1:7" s="163" customFormat="1" ht="18.75" customHeight="1">
      <c r="A130" s="160" t="s">
        <v>69</v>
      </c>
      <c r="B130" s="161"/>
      <c r="C130" s="162"/>
      <c r="D130" s="162"/>
      <c r="F130" s="164">
        <v>660206</v>
      </c>
      <c r="G130" s="165"/>
    </row>
    <row r="131" spans="1:7" s="163" customFormat="1" ht="18.75" customHeight="1">
      <c r="A131" s="166" t="s">
        <v>258</v>
      </c>
      <c r="B131" s="167"/>
      <c r="C131" s="168"/>
      <c r="D131" s="168"/>
      <c r="F131" s="169"/>
      <c r="G131" s="165"/>
    </row>
    <row r="132" spans="1:7" s="163" customFormat="1" ht="18.75" customHeight="1">
      <c r="A132" s="170" t="s">
        <v>259</v>
      </c>
      <c r="B132" s="171"/>
      <c r="C132" s="172"/>
      <c r="D132" s="172"/>
      <c r="E132" s="173"/>
      <c r="F132" s="174">
        <f>67088</f>
        <v>67088</v>
      </c>
      <c r="G132" s="165"/>
    </row>
    <row r="133" spans="1:7" s="163" customFormat="1" ht="18.75" customHeight="1">
      <c r="A133" s="170" t="s">
        <v>260</v>
      </c>
      <c r="B133" s="172"/>
      <c r="C133" s="172"/>
      <c r="D133" s="172"/>
      <c r="E133" s="173"/>
      <c r="F133" s="174">
        <v>54</v>
      </c>
      <c r="G133" s="165"/>
    </row>
    <row r="134" spans="1:7" s="163" customFormat="1" ht="18.75" customHeight="1">
      <c r="A134" s="170" t="s">
        <v>261</v>
      </c>
      <c r="B134" s="172"/>
      <c r="C134" s="172"/>
      <c r="D134" s="172"/>
      <c r="E134" s="173"/>
      <c r="F134" s="174">
        <v>-140</v>
      </c>
      <c r="G134" s="165"/>
    </row>
    <row r="135" spans="1:7" s="163" customFormat="1" ht="18.75" customHeight="1">
      <c r="A135" s="175" t="s">
        <v>262</v>
      </c>
      <c r="B135" s="167"/>
      <c r="C135" s="168"/>
      <c r="D135" s="168"/>
      <c r="F135" s="174">
        <f>-(189540-189512)</f>
        <v>-28</v>
      </c>
      <c r="G135" s="165"/>
    </row>
    <row r="136" spans="1:7" s="178" customFormat="1" ht="19.5" thickBot="1">
      <c r="A136" s="176" t="s">
        <v>263</v>
      </c>
      <c r="B136" s="177"/>
      <c r="C136" s="177"/>
      <c r="D136" s="177"/>
      <c r="F136" s="179">
        <f>SUM(F130:F135)</f>
        <v>727180</v>
      </c>
      <c r="G136" s="180"/>
    </row>
    <row r="137" spans="1:7" s="178" customFormat="1" ht="17.25" thickBot="1">
      <c r="A137" s="180"/>
      <c r="B137" s="181"/>
      <c r="C137" s="182"/>
      <c r="D137" s="182"/>
      <c r="F137" s="182"/>
      <c r="G137" s="180"/>
    </row>
    <row r="138" spans="1:6" ht="17.25" thickBot="1">
      <c r="A138" s="156" t="s">
        <v>257</v>
      </c>
      <c r="B138" s="157"/>
      <c r="C138" s="158"/>
      <c r="D138" s="158"/>
      <c r="F138" s="159" t="s">
        <v>264</v>
      </c>
    </row>
    <row r="139" spans="1:7" s="163" customFormat="1" ht="15.75" customHeight="1">
      <c r="A139" s="160" t="s">
        <v>69</v>
      </c>
      <c r="B139" s="161"/>
      <c r="C139" s="162"/>
      <c r="D139" s="162"/>
      <c r="F139" s="183">
        <v>660205410.49</v>
      </c>
      <c r="G139" s="165"/>
    </row>
    <row r="140" spans="1:6" ht="18.75">
      <c r="A140" s="184" t="s">
        <v>265</v>
      </c>
      <c r="B140" s="185"/>
      <c r="C140" s="186"/>
      <c r="D140" s="186"/>
      <c r="F140" s="187">
        <v>660204620.49</v>
      </c>
    </row>
    <row r="141" spans="1:7" s="178" customFormat="1" ht="19.5" thickBot="1">
      <c r="A141" s="176"/>
      <c r="B141" s="176"/>
      <c r="C141" s="177"/>
      <c r="D141" s="177"/>
      <c r="F141" s="179">
        <v>790</v>
      </c>
      <c r="G141" s="180"/>
    </row>
    <row r="142" spans="1:7" s="178" customFormat="1" ht="18.75">
      <c r="A142" s="160" t="s">
        <v>266</v>
      </c>
      <c r="B142" s="161"/>
      <c r="C142" s="162"/>
      <c r="D142" s="162"/>
      <c r="F142" s="183">
        <v>18110967.15</v>
      </c>
      <c r="G142" s="180"/>
    </row>
    <row r="143" spans="1:9" s="178" customFormat="1" ht="18.75">
      <c r="A143" s="184" t="s">
        <v>267</v>
      </c>
      <c r="B143" s="185"/>
      <c r="C143" s="186"/>
      <c r="D143" s="186"/>
      <c r="F143" s="187">
        <v>18057440.88</v>
      </c>
      <c r="G143" s="180"/>
      <c r="I143" s="188"/>
    </row>
    <row r="144" spans="1:7" s="178" customFormat="1" ht="19.5" thickBot="1">
      <c r="A144" s="176"/>
      <c r="B144" s="176"/>
      <c r="C144" s="177"/>
      <c r="D144" s="177"/>
      <c r="F144" s="189">
        <v>53526.27</v>
      </c>
      <c r="G144" s="180"/>
    </row>
    <row r="145" spans="2:5" ht="16.5">
      <c r="B145" s="190"/>
      <c r="C145" s="154"/>
      <c r="D145" s="154"/>
      <c r="E145" s="154"/>
    </row>
    <row r="146" spans="1:5" ht="16.5">
      <c r="A146" s="108" t="s">
        <v>268</v>
      </c>
      <c r="C146" s="151"/>
      <c r="D146" s="151"/>
      <c r="E146" s="151"/>
    </row>
    <row r="147" spans="1:11" ht="16.5">
      <c r="A147" s="109" t="s">
        <v>269</v>
      </c>
      <c r="C147" s="152"/>
      <c r="D147" s="152"/>
      <c r="E147" s="152"/>
      <c r="J147" s="191"/>
      <c r="K147" s="191"/>
    </row>
    <row r="148" spans="1:3" ht="16.5">
      <c r="A148" s="109" t="s">
        <v>270</v>
      </c>
      <c r="C148" s="152"/>
    </row>
    <row r="149" spans="1:2" ht="16.5">
      <c r="A149" s="108" t="s">
        <v>271</v>
      </c>
      <c r="B149" s="190"/>
    </row>
    <row r="150" spans="2:5" ht="16.5">
      <c r="B150" s="190"/>
      <c r="C150" s="154"/>
      <c r="D150" s="154"/>
      <c r="E150" s="154"/>
    </row>
    <row r="151" spans="2:5" ht="16.5">
      <c r="B151" s="190"/>
      <c r="C151" s="154"/>
      <c r="D151" s="154"/>
      <c r="E151" s="154"/>
    </row>
    <row r="152" spans="2:5" ht="16.5">
      <c r="B152" s="190"/>
      <c r="C152" s="154"/>
      <c r="D152" s="154"/>
      <c r="E152" s="154"/>
    </row>
    <row r="153" spans="2:5" ht="16.5">
      <c r="B153" s="190"/>
      <c r="C153" s="154"/>
      <c r="D153" s="154"/>
      <c r="E153" s="154"/>
    </row>
    <row r="154" spans="2:5" ht="16.5">
      <c r="B154" s="190"/>
      <c r="C154" s="154"/>
      <c r="D154" s="154"/>
      <c r="E154" s="154"/>
    </row>
    <row r="155" spans="2:5" ht="16.5">
      <c r="B155" s="190"/>
      <c r="C155" s="154"/>
      <c r="D155" s="154"/>
      <c r="E155" s="154"/>
    </row>
    <row r="156" spans="2:5" ht="16.5">
      <c r="B156" s="190"/>
      <c r="C156" s="154"/>
      <c r="D156" s="154"/>
      <c r="E156" s="154"/>
    </row>
    <row r="157" spans="2:5" ht="16.5">
      <c r="B157" s="190"/>
      <c r="C157" s="154"/>
      <c r="D157" s="154"/>
      <c r="E157" s="154"/>
    </row>
    <row r="158" spans="2:5" ht="16.5">
      <c r="B158" s="192"/>
      <c r="C158" s="154"/>
      <c r="D158" s="154"/>
      <c r="E158" s="154"/>
    </row>
    <row r="159" spans="2:5" ht="16.5">
      <c r="B159" s="190"/>
      <c r="C159" s="154"/>
      <c r="D159" s="154"/>
      <c r="E159" s="154"/>
    </row>
    <row r="160" spans="2:5" ht="16.5">
      <c r="B160" s="190"/>
      <c r="C160" s="154"/>
      <c r="D160" s="154"/>
      <c r="E160" s="154"/>
    </row>
    <row r="161" spans="2:5" ht="16.5">
      <c r="B161" s="190"/>
      <c r="C161" s="154"/>
      <c r="D161" s="154"/>
      <c r="E161" s="154"/>
    </row>
    <row r="162" spans="2:5" ht="16.5">
      <c r="B162" s="190"/>
      <c r="C162" s="154"/>
      <c r="D162" s="154"/>
      <c r="E162" s="154"/>
    </row>
    <row r="163" spans="2:5" ht="16.5">
      <c r="B163" s="190"/>
      <c r="C163" s="154"/>
      <c r="D163" s="154"/>
      <c r="E163" s="154"/>
    </row>
    <row r="164" spans="2:5" ht="16.5">
      <c r="B164" s="190"/>
      <c r="C164" s="154"/>
      <c r="D164" s="154"/>
      <c r="E164" s="154"/>
    </row>
    <row r="165" spans="2:5" ht="16.5">
      <c r="B165" s="190"/>
      <c r="C165" s="154"/>
      <c r="D165" s="154"/>
      <c r="E165" s="154"/>
    </row>
    <row r="166" spans="2:5" ht="16.5">
      <c r="B166" s="190"/>
      <c r="C166" s="154"/>
      <c r="D166" s="154"/>
      <c r="E166" s="154"/>
    </row>
    <row r="167" spans="2:5" ht="16.5">
      <c r="B167" s="190"/>
      <c r="C167" s="154"/>
      <c r="D167" s="154"/>
      <c r="E167" s="154"/>
    </row>
    <row r="168" spans="2:5" ht="16.5">
      <c r="B168" s="190"/>
      <c r="C168" s="154"/>
      <c r="D168" s="154"/>
      <c r="E168" s="154"/>
    </row>
    <row r="169" spans="2:5" ht="16.5">
      <c r="B169" s="190"/>
      <c r="C169" s="154"/>
      <c r="D169" s="154"/>
      <c r="E169" s="154"/>
    </row>
    <row r="170" spans="2:5" ht="16.5">
      <c r="B170" s="190"/>
      <c r="C170" s="154"/>
      <c r="D170" s="154"/>
      <c r="E170" s="154"/>
    </row>
    <row r="171" spans="2:5" ht="16.5">
      <c r="B171" s="190"/>
      <c r="C171" s="154"/>
      <c r="D171" s="154"/>
      <c r="E171" s="154"/>
    </row>
    <row r="172" spans="2:5" ht="16.5">
      <c r="B172" s="190"/>
      <c r="C172" s="154"/>
      <c r="D172" s="154"/>
      <c r="E172" s="154"/>
    </row>
    <row r="173" spans="2:5" ht="16.5">
      <c r="B173" s="190"/>
      <c r="C173" s="154"/>
      <c r="D173" s="154"/>
      <c r="E173" s="154"/>
    </row>
    <row r="174" spans="2:5" ht="16.5">
      <c r="B174" s="190"/>
      <c r="C174" s="154"/>
      <c r="D174" s="154"/>
      <c r="E174" s="154"/>
    </row>
    <row r="175" spans="2:5" ht="16.5">
      <c r="B175" s="190"/>
      <c r="C175" s="154"/>
      <c r="D175" s="154"/>
      <c r="E175" s="154"/>
    </row>
    <row r="176" spans="2:5" ht="16.5">
      <c r="B176" s="190"/>
      <c r="C176" s="154"/>
      <c r="D176" s="154"/>
      <c r="E176" s="154"/>
    </row>
    <row r="177" spans="2:5" ht="16.5">
      <c r="B177" s="190"/>
      <c r="C177" s="154"/>
      <c r="D177" s="154"/>
      <c r="E177" s="154"/>
    </row>
    <row r="178" spans="2:5" ht="16.5">
      <c r="B178" s="190"/>
      <c r="C178" s="154"/>
      <c r="D178" s="154"/>
      <c r="E178" s="154"/>
    </row>
    <row r="179" spans="2:5" ht="16.5">
      <c r="B179" s="190"/>
      <c r="C179" s="154"/>
      <c r="D179" s="154"/>
      <c r="E179" s="154"/>
    </row>
    <row r="180" spans="2:5" ht="16.5">
      <c r="B180" s="190"/>
      <c r="C180" s="154"/>
      <c r="D180" s="154"/>
      <c r="E180" s="154"/>
    </row>
    <row r="181" spans="2:5" ht="16.5">
      <c r="B181" s="190"/>
      <c r="C181" s="154"/>
      <c r="D181" s="154"/>
      <c r="E181" s="154"/>
    </row>
    <row r="182" spans="2:5" ht="16.5">
      <c r="B182" s="190"/>
      <c r="C182" s="154"/>
      <c r="D182" s="154"/>
      <c r="E182" s="154"/>
    </row>
    <row r="183" spans="2:5" ht="16.5">
      <c r="B183" s="190"/>
      <c r="C183" s="154"/>
      <c r="D183" s="154"/>
      <c r="E183" s="154"/>
    </row>
    <row r="184" spans="2:5" ht="16.5">
      <c r="B184" s="190"/>
      <c r="C184" s="154"/>
      <c r="D184" s="154"/>
      <c r="E184" s="154"/>
    </row>
    <row r="185" spans="2:5" ht="16.5">
      <c r="B185" s="190"/>
      <c r="C185" s="154"/>
      <c r="D185" s="154"/>
      <c r="E185" s="154"/>
    </row>
    <row r="186" spans="2:5" ht="16.5">
      <c r="B186" s="190"/>
      <c r="C186" s="154"/>
      <c r="D186" s="154"/>
      <c r="E186" s="154"/>
    </row>
    <row r="187" spans="2:5" ht="16.5">
      <c r="B187" s="190"/>
      <c r="C187" s="154"/>
      <c r="D187" s="154"/>
      <c r="E187" s="154"/>
    </row>
    <row r="188" spans="2:5" ht="16.5">
      <c r="B188" s="190"/>
      <c r="C188" s="154"/>
      <c r="D188" s="154"/>
      <c r="E188" s="154"/>
    </row>
    <row r="189" spans="2:5" ht="16.5">
      <c r="B189" s="190"/>
      <c r="C189" s="154"/>
      <c r="D189" s="154"/>
      <c r="E189" s="154"/>
    </row>
    <row r="190" spans="2:5" ht="16.5">
      <c r="B190" s="190"/>
      <c r="C190" s="154"/>
      <c r="D190" s="154"/>
      <c r="E190" s="154"/>
    </row>
  </sheetData>
  <sheetProtection/>
  <mergeCells count="2">
    <mergeCell ref="F2:G2"/>
    <mergeCell ref="F73:G73"/>
  </mergeCells>
  <printOptions horizontalCentered="1"/>
  <pageMargins left="0.64" right="0.3937007874015748" top="0.7086614173228347" bottom="0.6692913385826772" header="0.5118110236220472" footer="0.5118110236220472"/>
  <pageSetup horizontalDpi="600" verticalDpi="600" orientation="portrait" paperSize="9" scale="61" r:id="rId3"/>
  <headerFooter alignWithMargins="0">
    <oddFooter>&amp;R&amp;P</oddFooter>
  </headerFooter>
  <rowBreaks count="1" manualBreakCount="1">
    <brk id="72" max="10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1"/>
  <sheetViews>
    <sheetView zoomScale="75" zoomScaleNormal="75" zoomScaleSheetLayoutView="70" workbookViewId="0" topLeftCell="A1">
      <selection activeCell="A7" sqref="A7"/>
    </sheetView>
  </sheetViews>
  <sheetFormatPr defaultColWidth="9.00390625" defaultRowHeight="12.75"/>
  <cols>
    <col min="1" max="1" width="67.00390625" style="0" customWidth="1"/>
    <col min="2" max="5" width="18.375" style="0" customWidth="1"/>
    <col min="6" max="6" width="18.875" style="0" customWidth="1"/>
  </cols>
  <sheetData>
    <row r="1" spans="1:6" s="12" customFormat="1" ht="16.5" thickBot="1">
      <c r="A1" s="263"/>
      <c r="B1" s="264"/>
      <c r="F1" s="264" t="s">
        <v>0</v>
      </c>
    </row>
    <row r="2" spans="1:21" s="12" customFormat="1" ht="15.75">
      <c r="A2" s="265" t="s">
        <v>302</v>
      </c>
      <c r="B2" s="20" t="s">
        <v>303</v>
      </c>
      <c r="C2" s="20" t="s">
        <v>75</v>
      </c>
      <c r="D2" s="20" t="s">
        <v>304</v>
      </c>
      <c r="E2" s="266" t="s">
        <v>77</v>
      </c>
      <c r="F2" s="267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</row>
    <row r="3" spans="1:21" s="12" customFormat="1" ht="16.5" thickBot="1">
      <c r="A3" s="269" t="s">
        <v>305</v>
      </c>
      <c r="B3" s="270" t="s">
        <v>79</v>
      </c>
      <c r="C3" s="270" t="s">
        <v>79</v>
      </c>
      <c r="D3" s="270" t="s">
        <v>306</v>
      </c>
      <c r="E3" s="270" t="s">
        <v>81</v>
      </c>
      <c r="F3" s="270" t="s">
        <v>15</v>
      </c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</row>
    <row r="4" spans="1:6" ht="19.5" thickBot="1">
      <c r="A4" s="271" t="s">
        <v>82</v>
      </c>
      <c r="B4" s="272">
        <f>SUM(B5:B13)</f>
        <v>28742</v>
      </c>
      <c r="C4" s="272">
        <f>SUM(C5:C14)</f>
        <v>34525</v>
      </c>
      <c r="D4" s="272">
        <f>SUM(D5:D14)</f>
        <v>38836</v>
      </c>
      <c r="E4" s="272">
        <f>SUM(E5:E14)</f>
        <v>31554</v>
      </c>
      <c r="F4" s="272">
        <f>SUM(F5:F14)</f>
        <v>31554</v>
      </c>
    </row>
    <row r="5" spans="1:6" ht="18.75">
      <c r="A5" s="31" t="s">
        <v>9</v>
      </c>
      <c r="B5" s="273"/>
      <c r="C5" s="273">
        <v>5200</v>
      </c>
      <c r="D5" s="273">
        <v>5200</v>
      </c>
      <c r="E5" s="273">
        <v>5200</v>
      </c>
      <c r="F5" s="273">
        <v>5200</v>
      </c>
    </row>
    <row r="6" spans="1:6" ht="18.75">
      <c r="A6" s="31" t="s">
        <v>307</v>
      </c>
      <c r="B6" s="273"/>
      <c r="C6" s="273">
        <v>583</v>
      </c>
      <c r="D6" s="273">
        <v>583</v>
      </c>
      <c r="E6" s="274">
        <v>583</v>
      </c>
      <c r="F6" s="274">
        <v>583</v>
      </c>
    </row>
    <row r="7" spans="1:6" ht="18.75">
      <c r="A7" s="31" t="s">
        <v>308</v>
      </c>
      <c r="B7" s="273"/>
      <c r="C7" s="273"/>
      <c r="D7" s="273">
        <v>3495</v>
      </c>
      <c r="E7" s="273">
        <v>3495</v>
      </c>
      <c r="F7" s="273">
        <v>3495</v>
      </c>
    </row>
    <row r="8" spans="1:6" ht="18.75">
      <c r="A8" s="31" t="s">
        <v>309</v>
      </c>
      <c r="B8" s="273">
        <v>300</v>
      </c>
      <c r="C8" s="273">
        <v>300</v>
      </c>
      <c r="D8" s="273">
        <v>366</v>
      </c>
      <c r="E8" s="273">
        <v>366</v>
      </c>
      <c r="F8" s="273">
        <v>366</v>
      </c>
    </row>
    <row r="9" spans="1:6" ht="18.75">
      <c r="A9" s="31" t="s">
        <v>310</v>
      </c>
      <c r="B9" s="273">
        <v>33</v>
      </c>
      <c r="C9" s="273">
        <v>33</v>
      </c>
      <c r="D9" s="274">
        <v>35</v>
      </c>
      <c r="E9" s="274">
        <v>35</v>
      </c>
      <c r="F9" s="274">
        <v>35</v>
      </c>
    </row>
    <row r="10" spans="1:6" ht="18.75">
      <c r="A10" s="31" t="s">
        <v>311</v>
      </c>
      <c r="B10" s="273"/>
      <c r="C10" s="273"/>
      <c r="D10" s="273">
        <v>100</v>
      </c>
      <c r="E10" s="273">
        <v>100</v>
      </c>
      <c r="F10" s="273">
        <v>100</v>
      </c>
    </row>
    <row r="11" spans="1:6" ht="18.75">
      <c r="A11" s="31" t="s">
        <v>312</v>
      </c>
      <c r="B11" s="274"/>
      <c r="C11" s="273"/>
      <c r="D11" s="273"/>
      <c r="E11" s="274">
        <v>21775</v>
      </c>
      <c r="F11" s="274">
        <v>21775</v>
      </c>
    </row>
    <row r="12" spans="1:6" ht="18.75">
      <c r="A12" s="31" t="s">
        <v>313</v>
      </c>
      <c r="B12" s="274">
        <v>18382</v>
      </c>
      <c r="C12" s="273">
        <v>18382</v>
      </c>
      <c r="D12" s="274">
        <v>18907</v>
      </c>
      <c r="E12" s="273"/>
      <c r="F12" s="273"/>
    </row>
    <row r="13" spans="1:6" ht="18.75">
      <c r="A13" s="31" t="s">
        <v>314</v>
      </c>
      <c r="B13" s="275">
        <v>10027</v>
      </c>
      <c r="C13" s="276">
        <v>10027</v>
      </c>
      <c r="D13" s="275">
        <v>10150</v>
      </c>
      <c r="E13" s="276"/>
      <c r="F13" s="276"/>
    </row>
    <row r="14" spans="1:6" ht="19.5" thickBot="1">
      <c r="A14" s="31"/>
      <c r="B14" s="276"/>
      <c r="C14" s="276"/>
      <c r="D14" s="276"/>
      <c r="E14" s="276"/>
      <c r="F14" s="276"/>
    </row>
    <row r="15" spans="1:6" ht="19.5" thickBot="1">
      <c r="A15" s="271" t="s">
        <v>88</v>
      </c>
      <c r="B15" s="277">
        <f>B17+B21</f>
        <v>28742</v>
      </c>
      <c r="C15" s="277">
        <f>C17+C21</f>
        <v>34525</v>
      </c>
      <c r="D15" s="277">
        <f>D17+D21</f>
        <v>31332</v>
      </c>
      <c r="E15" s="277">
        <f>E17+E21</f>
        <v>31341</v>
      </c>
      <c r="F15" s="277">
        <f>F17+F21</f>
        <v>31332</v>
      </c>
    </row>
    <row r="16" spans="1:6" ht="18.75">
      <c r="A16" s="278"/>
      <c r="B16" s="279"/>
      <c r="C16" s="279"/>
      <c r="D16" s="279"/>
      <c r="E16" s="279"/>
      <c r="F16" s="279"/>
    </row>
    <row r="17" spans="1:6" ht="18.75">
      <c r="A17" s="280" t="s">
        <v>42</v>
      </c>
      <c r="B17" s="281">
        <f>SUM(B19)</f>
        <v>0</v>
      </c>
      <c r="C17" s="281">
        <f>SUM(C19)</f>
        <v>469</v>
      </c>
      <c r="D17" s="281">
        <f>SUM(D19)</f>
        <v>469</v>
      </c>
      <c r="E17" s="281">
        <f>SUM(E19)</f>
        <v>469</v>
      </c>
      <c r="F17" s="281">
        <f>SUM(F19)</f>
        <v>469</v>
      </c>
    </row>
    <row r="18" spans="1:6" ht="18.75">
      <c r="A18" s="282" t="s">
        <v>315</v>
      </c>
      <c r="B18" s="283"/>
      <c r="C18" s="283"/>
      <c r="D18" s="283"/>
      <c r="E18" s="283"/>
      <c r="F18" s="283"/>
    </row>
    <row r="19" spans="1:8" ht="18.75">
      <c r="A19" s="31" t="s">
        <v>316</v>
      </c>
      <c r="B19" s="275">
        <v>0</v>
      </c>
      <c r="C19" s="275">
        <v>469</v>
      </c>
      <c r="D19" s="275">
        <v>469</v>
      </c>
      <c r="E19" s="275">
        <v>469</v>
      </c>
      <c r="F19" s="275">
        <v>469</v>
      </c>
      <c r="G19" s="284"/>
      <c r="H19" s="285"/>
    </row>
    <row r="20" spans="1:6" ht="18.75">
      <c r="A20" s="31"/>
      <c r="B20" s="276"/>
      <c r="C20" s="276"/>
      <c r="D20" s="276"/>
      <c r="E20" s="276"/>
      <c r="F20" s="276"/>
    </row>
    <row r="21" spans="1:6" ht="18.75">
      <c r="A21" s="280" t="s">
        <v>52</v>
      </c>
      <c r="B21" s="281">
        <f>SUM(B22+B34)</f>
        <v>28742</v>
      </c>
      <c r="C21" s="281">
        <f>SUM(C22+C34)</f>
        <v>34056</v>
      </c>
      <c r="D21" s="281">
        <f>SUM(D22+D34)</f>
        <v>30863</v>
      </c>
      <c r="E21" s="281">
        <f>SUM(E22+E34)</f>
        <v>30872</v>
      </c>
      <c r="F21" s="281">
        <f>SUM(F22+F34)</f>
        <v>30863</v>
      </c>
    </row>
    <row r="22" spans="1:8" ht="18.75">
      <c r="A22" s="282" t="s">
        <v>317</v>
      </c>
      <c r="B22" s="286">
        <f>SUM(B23:B32)</f>
        <v>18415</v>
      </c>
      <c r="C22" s="286">
        <f>SUM(C23:C32)</f>
        <v>23875</v>
      </c>
      <c r="D22" s="286">
        <f>SUM(D23:D32)</f>
        <v>21713</v>
      </c>
      <c r="E22" s="286">
        <f>SUM(E23:E32)</f>
        <v>21722</v>
      </c>
      <c r="F22" s="286">
        <f>SUM(F23:F32)</f>
        <v>21713</v>
      </c>
      <c r="G22" s="285"/>
      <c r="H22" s="285"/>
    </row>
    <row r="23" spans="1:8" s="28" customFormat="1" ht="18.75">
      <c r="A23" s="287" t="s">
        <v>318</v>
      </c>
      <c r="B23" s="288">
        <v>10570</v>
      </c>
      <c r="C23" s="275">
        <v>9870</v>
      </c>
      <c r="D23" s="275">
        <v>9982</v>
      </c>
      <c r="E23" s="275">
        <v>9982</v>
      </c>
      <c r="F23" s="275">
        <v>9982</v>
      </c>
      <c r="G23" s="289"/>
      <c r="H23" s="289"/>
    </row>
    <row r="24" spans="1:8" s="28" customFormat="1" ht="18.75">
      <c r="A24" s="287" t="s">
        <v>319</v>
      </c>
      <c r="B24" s="288"/>
      <c r="C24" s="275">
        <v>4280</v>
      </c>
      <c r="D24" s="275">
        <v>3515</v>
      </c>
      <c r="E24" s="275">
        <v>3515</v>
      </c>
      <c r="F24" s="275">
        <v>3515</v>
      </c>
      <c r="G24" s="289"/>
      <c r="H24" s="289"/>
    </row>
    <row r="25" spans="1:8" ht="18.75">
      <c r="A25" s="31" t="s">
        <v>320</v>
      </c>
      <c r="B25" s="276">
        <v>1929</v>
      </c>
      <c r="C25" s="276">
        <v>2645</v>
      </c>
      <c r="D25" s="276">
        <v>2206</v>
      </c>
      <c r="E25" s="276">
        <v>2206</v>
      </c>
      <c r="F25" s="276">
        <v>2206</v>
      </c>
      <c r="G25" s="285"/>
      <c r="H25" s="285"/>
    </row>
    <row r="26" spans="1:8" ht="18.75">
      <c r="A26" s="31" t="s">
        <v>321</v>
      </c>
      <c r="B26" s="276">
        <v>360</v>
      </c>
      <c r="C26" s="276">
        <v>360</v>
      </c>
      <c r="D26" s="276">
        <v>332</v>
      </c>
      <c r="E26" s="276">
        <v>332</v>
      </c>
      <c r="F26" s="276">
        <v>332</v>
      </c>
      <c r="G26" s="285"/>
      <c r="H26" s="285"/>
    </row>
    <row r="27" spans="1:8" ht="18.75">
      <c r="A27" s="290" t="s">
        <v>322</v>
      </c>
      <c r="B27" s="276">
        <v>297</v>
      </c>
      <c r="C27" s="276">
        <v>450</v>
      </c>
      <c r="D27" s="276">
        <v>100</v>
      </c>
      <c r="E27" s="276">
        <v>100</v>
      </c>
      <c r="F27" s="276">
        <v>100</v>
      </c>
      <c r="G27" s="285"/>
      <c r="H27" s="285"/>
    </row>
    <row r="28" spans="1:8" ht="31.5">
      <c r="A28" s="291" t="s">
        <v>323</v>
      </c>
      <c r="B28" s="292">
        <v>850</v>
      </c>
      <c r="C28" s="275">
        <v>200</v>
      </c>
      <c r="D28" s="275">
        <v>225</v>
      </c>
      <c r="E28" s="275">
        <v>225</v>
      </c>
      <c r="F28" s="275">
        <v>225</v>
      </c>
      <c r="G28" s="285"/>
      <c r="H28" s="285"/>
    </row>
    <row r="29" spans="1:8" ht="18.75">
      <c r="A29" s="291" t="s">
        <v>324</v>
      </c>
      <c r="B29" s="292"/>
      <c r="C29" s="275">
        <v>900</v>
      </c>
      <c r="D29" s="275">
        <v>579</v>
      </c>
      <c r="E29" s="275">
        <v>588</v>
      </c>
      <c r="F29" s="275">
        <v>579</v>
      </c>
      <c r="G29" s="285"/>
      <c r="H29" s="285"/>
    </row>
    <row r="30" spans="1:8" ht="18.75">
      <c r="A30" s="290" t="s">
        <v>325</v>
      </c>
      <c r="B30" s="276">
        <v>20</v>
      </c>
      <c r="C30" s="276">
        <v>40</v>
      </c>
      <c r="D30" s="276">
        <v>8</v>
      </c>
      <c r="E30" s="276">
        <v>8</v>
      </c>
      <c r="F30" s="276">
        <v>8</v>
      </c>
      <c r="G30" s="285"/>
      <c r="H30" s="285"/>
    </row>
    <row r="31" spans="1:8" ht="18.75">
      <c r="A31" s="31" t="s">
        <v>326</v>
      </c>
      <c r="B31" s="276">
        <v>4389</v>
      </c>
      <c r="C31" s="276">
        <v>4660</v>
      </c>
      <c r="D31" s="276">
        <v>4321</v>
      </c>
      <c r="E31" s="276">
        <v>4321</v>
      </c>
      <c r="F31" s="276">
        <v>4321</v>
      </c>
      <c r="G31" s="285"/>
      <c r="H31" s="285"/>
    </row>
    <row r="32" spans="1:8" ht="18.75">
      <c r="A32" s="31" t="s">
        <v>327</v>
      </c>
      <c r="B32" s="276">
        <v>0</v>
      </c>
      <c r="C32" s="276">
        <v>470</v>
      </c>
      <c r="D32" s="276">
        <v>445</v>
      </c>
      <c r="E32" s="276">
        <v>445</v>
      </c>
      <c r="F32" s="276">
        <v>445</v>
      </c>
      <c r="G32" s="285"/>
      <c r="H32" s="285"/>
    </row>
    <row r="33" spans="1:8" ht="18.75">
      <c r="A33" s="31"/>
      <c r="B33" s="276"/>
      <c r="C33" s="276"/>
      <c r="D33" s="276"/>
      <c r="E33" s="276"/>
      <c r="F33" s="276"/>
      <c r="G33" s="285"/>
      <c r="H33" s="285"/>
    </row>
    <row r="34" spans="1:8" s="294" customFormat="1" ht="18.75">
      <c r="A34" s="282" t="s">
        <v>315</v>
      </c>
      <c r="B34" s="286">
        <f>SUM(B35:B43)</f>
        <v>10327</v>
      </c>
      <c r="C34" s="286">
        <f>SUM(C35:C43)</f>
        <v>10181</v>
      </c>
      <c r="D34" s="286">
        <f>SUM(D35:D43)</f>
        <v>9150</v>
      </c>
      <c r="E34" s="286">
        <f>SUM(E35:E43)</f>
        <v>9150</v>
      </c>
      <c r="F34" s="286">
        <f>SUM(F35:F43)</f>
        <v>9150</v>
      </c>
      <c r="G34" s="293"/>
      <c r="H34" s="293"/>
    </row>
    <row r="35" spans="1:8" ht="18.75">
      <c r="A35" s="31" t="s">
        <v>320</v>
      </c>
      <c r="B35" s="276">
        <v>1811</v>
      </c>
      <c r="C35" s="276">
        <v>1811</v>
      </c>
      <c r="D35" s="275">
        <v>1664</v>
      </c>
      <c r="E35" s="275">
        <v>1664</v>
      </c>
      <c r="F35" s="275">
        <v>1664</v>
      </c>
      <c r="G35" s="285"/>
      <c r="H35" s="285"/>
    </row>
    <row r="36" spans="1:8" ht="18.75">
      <c r="A36" s="31" t="s">
        <v>328</v>
      </c>
      <c r="B36" s="276">
        <v>160</v>
      </c>
      <c r="C36" s="276">
        <v>160</v>
      </c>
      <c r="D36" s="275">
        <v>142</v>
      </c>
      <c r="E36" s="275">
        <v>142</v>
      </c>
      <c r="F36" s="275">
        <v>142</v>
      </c>
      <c r="G36" s="285"/>
      <c r="H36" s="285"/>
    </row>
    <row r="37" spans="1:8" ht="18.75">
      <c r="A37" s="290" t="s">
        <v>329</v>
      </c>
      <c r="B37" s="276">
        <v>1677</v>
      </c>
      <c r="C37" s="276">
        <v>1471</v>
      </c>
      <c r="D37" s="275">
        <v>1247</v>
      </c>
      <c r="E37" s="275">
        <v>1247</v>
      </c>
      <c r="F37" s="275">
        <v>1247</v>
      </c>
      <c r="G37" s="285"/>
      <c r="H37" s="295"/>
    </row>
    <row r="38" spans="1:8" ht="31.5">
      <c r="A38" s="291" t="s">
        <v>323</v>
      </c>
      <c r="B38" s="276">
        <v>140</v>
      </c>
      <c r="C38" s="276">
        <v>200</v>
      </c>
      <c r="D38" s="275">
        <v>200</v>
      </c>
      <c r="E38" s="275">
        <v>200</v>
      </c>
      <c r="F38" s="275">
        <v>200</v>
      </c>
      <c r="G38" s="285"/>
      <c r="H38" s="295"/>
    </row>
    <row r="39" spans="1:8" ht="18.75">
      <c r="A39" s="291" t="s">
        <v>330</v>
      </c>
      <c r="B39" s="276">
        <v>60</v>
      </c>
      <c r="C39" s="276">
        <v>60</v>
      </c>
      <c r="D39" s="275">
        <v>60</v>
      </c>
      <c r="E39" s="275">
        <v>60</v>
      </c>
      <c r="F39" s="275">
        <v>60</v>
      </c>
      <c r="G39" s="285"/>
      <c r="H39" s="295"/>
    </row>
    <row r="40" spans="1:8" ht="18.75">
      <c r="A40" s="290" t="s">
        <v>331</v>
      </c>
      <c r="B40" s="276">
        <v>5</v>
      </c>
      <c r="C40" s="276">
        <v>5</v>
      </c>
      <c r="D40" s="275">
        <v>0</v>
      </c>
      <c r="E40" s="275">
        <v>0</v>
      </c>
      <c r="F40" s="275">
        <v>0</v>
      </c>
      <c r="G40" s="285"/>
      <c r="H40" s="295"/>
    </row>
    <row r="41" spans="1:8" ht="18.75">
      <c r="A41" s="31" t="s">
        <v>332</v>
      </c>
      <c r="B41" s="276">
        <v>294</v>
      </c>
      <c r="C41" s="276">
        <v>354</v>
      </c>
      <c r="D41" s="275">
        <v>334</v>
      </c>
      <c r="E41" s="275">
        <v>334</v>
      </c>
      <c r="F41" s="275">
        <v>334</v>
      </c>
      <c r="G41" s="285"/>
      <c r="H41" s="295"/>
    </row>
    <row r="42" spans="1:8" ht="18.75">
      <c r="A42" s="31" t="s">
        <v>333</v>
      </c>
      <c r="B42" s="276">
        <v>6155</v>
      </c>
      <c r="C42" s="276">
        <v>6095</v>
      </c>
      <c r="D42" s="275">
        <v>5478</v>
      </c>
      <c r="E42" s="275">
        <v>5478</v>
      </c>
      <c r="F42" s="275">
        <v>5478</v>
      </c>
      <c r="G42" s="296"/>
      <c r="H42" s="295"/>
    </row>
    <row r="43" spans="1:8" ht="19.5" thickBot="1">
      <c r="A43" s="31" t="s">
        <v>334</v>
      </c>
      <c r="B43" s="276">
        <v>25</v>
      </c>
      <c r="C43" s="276">
        <v>25</v>
      </c>
      <c r="D43" s="275">
        <v>25</v>
      </c>
      <c r="E43" s="275">
        <v>25</v>
      </c>
      <c r="F43" s="275">
        <v>25</v>
      </c>
      <c r="G43" s="297"/>
      <c r="H43" s="298"/>
    </row>
    <row r="44" spans="1:8" ht="20.25" customHeight="1" thickBot="1">
      <c r="A44" s="271" t="s">
        <v>256</v>
      </c>
      <c r="B44" s="299">
        <f>+B4-B15</f>
        <v>0</v>
      </c>
      <c r="C44" s="299">
        <f>+C4-C15</f>
        <v>0</v>
      </c>
      <c r="D44" s="299">
        <f>+D4-D15</f>
        <v>7504</v>
      </c>
      <c r="E44" s="299">
        <f>+E4-E15</f>
        <v>213</v>
      </c>
      <c r="F44" s="299">
        <f>+F4-F15</f>
        <v>222</v>
      </c>
      <c r="H44" s="300"/>
    </row>
    <row r="45" spans="1:8" ht="20.25" customHeight="1">
      <c r="A45" s="301"/>
      <c r="B45" s="302"/>
      <c r="C45" s="302"/>
      <c r="D45" s="302"/>
      <c r="E45" s="302"/>
      <c r="F45" s="302"/>
      <c r="H45" s="300"/>
    </row>
    <row r="46" spans="1:6" ht="18" customHeight="1">
      <c r="A46" s="301"/>
      <c r="B46" s="302"/>
      <c r="C46" s="302"/>
      <c r="D46" s="302"/>
      <c r="E46" s="302"/>
      <c r="F46" s="302"/>
    </row>
    <row r="47" spans="1:2" s="304" customFormat="1" ht="18" customHeight="1" thickBot="1">
      <c r="A47" s="35"/>
      <c r="B47" s="303"/>
    </row>
    <row r="48" spans="1:6" s="307" customFormat="1" ht="18.75" customHeight="1" thickBot="1">
      <c r="A48" s="156" t="s">
        <v>257</v>
      </c>
      <c r="B48" s="157"/>
      <c r="C48" s="158"/>
      <c r="D48" s="305"/>
      <c r="E48" s="305"/>
      <c r="F48" s="306" t="s">
        <v>0</v>
      </c>
    </row>
    <row r="49" spans="1:6" s="307" customFormat="1" ht="19.5" customHeight="1">
      <c r="A49" s="160" t="s">
        <v>69</v>
      </c>
      <c r="B49" s="161"/>
      <c r="C49" s="162"/>
      <c r="D49" s="308"/>
      <c r="E49" s="308"/>
      <c r="F49" s="309">
        <v>222</v>
      </c>
    </row>
    <row r="50" spans="1:6" ht="18.75" customHeight="1">
      <c r="A50" s="184" t="s">
        <v>335</v>
      </c>
      <c r="B50" s="185"/>
      <c r="C50" s="186"/>
      <c r="D50" s="310"/>
      <c r="E50" s="310"/>
      <c r="F50" s="311">
        <f>F51-F49</f>
        <v>7282</v>
      </c>
    </row>
    <row r="51" spans="1:6" s="314" customFormat="1" ht="18.75" customHeight="1" thickBot="1">
      <c r="A51" s="176" t="s">
        <v>336</v>
      </c>
      <c r="B51" s="176"/>
      <c r="C51" s="177"/>
      <c r="D51" s="312"/>
      <c r="E51" s="312"/>
      <c r="F51" s="313">
        <v>7504</v>
      </c>
    </row>
  </sheetData>
  <mergeCells count="3">
    <mergeCell ref="B23:B24"/>
    <mergeCell ref="B28:B29"/>
    <mergeCell ref="E2:F2"/>
  </mergeCells>
  <printOptions horizontalCentered="1"/>
  <pageMargins left="0.7874015748031497" right="0.7874015748031497" top="1.220472440944882" bottom="0.984251968503937" header="0.5118110236220472" footer="0.5118110236220472"/>
  <pageSetup fitToHeight="1" fitToWidth="1" horizontalDpi="360" verticalDpi="360" orientation="portrait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53.625" style="13" customWidth="1"/>
    <col min="2" max="2" width="18.75390625" style="13" customWidth="1"/>
    <col min="3" max="3" width="18.25390625" style="13" customWidth="1"/>
    <col min="4" max="4" width="18.375" style="13" customWidth="1"/>
    <col min="5" max="5" width="21.625" style="13" customWidth="1"/>
    <col min="6" max="16384" width="9.125" style="13" customWidth="1"/>
  </cols>
  <sheetData>
    <row r="2" spans="2:5" ht="16.5" thickBot="1">
      <c r="B2" s="3"/>
      <c r="C2" s="2"/>
      <c r="D2" s="2"/>
      <c r="E2" s="315" t="s">
        <v>0</v>
      </c>
    </row>
    <row r="3" spans="1:5" ht="15.75" thickBot="1">
      <c r="A3" s="316" t="s">
        <v>337</v>
      </c>
      <c r="B3" s="317" t="s">
        <v>2</v>
      </c>
      <c r="C3" s="318" t="s">
        <v>338</v>
      </c>
      <c r="D3" s="319" t="s">
        <v>339</v>
      </c>
      <c r="E3" s="320"/>
    </row>
    <row r="4" spans="1:5" ht="15.75" thickBot="1">
      <c r="A4" s="321"/>
      <c r="B4" s="322">
        <v>2009</v>
      </c>
      <c r="C4" s="323" t="s">
        <v>22</v>
      </c>
      <c r="D4" s="324" t="s">
        <v>19</v>
      </c>
      <c r="E4" s="324" t="s">
        <v>15</v>
      </c>
    </row>
    <row r="5" spans="1:5" ht="16.5" thickBot="1">
      <c r="A5" s="325" t="s">
        <v>3</v>
      </c>
      <c r="B5" s="326">
        <f>SUM(B6:B8)</f>
        <v>100</v>
      </c>
      <c r="C5" s="326">
        <f>SUM(C6:C8)</f>
        <v>174</v>
      </c>
      <c r="D5" s="326">
        <f>SUM(D6:D8)</f>
        <v>174</v>
      </c>
      <c r="E5" s="326">
        <f>SUM(E6:E8)</f>
        <v>174</v>
      </c>
    </row>
    <row r="6" spans="1:5" ht="15.75">
      <c r="A6" s="327" t="s">
        <v>9</v>
      </c>
      <c r="B6" s="328"/>
      <c r="C6" s="328">
        <v>127</v>
      </c>
      <c r="D6" s="328">
        <v>127</v>
      </c>
      <c r="E6" s="328">
        <v>127</v>
      </c>
    </row>
    <row r="7" spans="1:5" ht="15.75">
      <c r="A7" s="327" t="s">
        <v>340</v>
      </c>
      <c r="B7" s="328">
        <v>100</v>
      </c>
      <c r="C7" s="328">
        <v>47</v>
      </c>
      <c r="D7" s="328">
        <v>45</v>
      </c>
      <c r="E7" s="328">
        <v>45</v>
      </c>
    </row>
    <row r="8" spans="1:5" ht="16.5" thickBot="1">
      <c r="A8" s="327" t="s">
        <v>39</v>
      </c>
      <c r="B8" s="328"/>
      <c r="C8" s="328"/>
      <c r="D8" s="328">
        <v>2</v>
      </c>
      <c r="E8" s="328">
        <v>2</v>
      </c>
    </row>
    <row r="9" spans="1:5" ht="16.5" thickBot="1">
      <c r="A9" s="325" t="s">
        <v>4</v>
      </c>
      <c r="B9" s="329">
        <f>SUM(B10:B11)</f>
        <v>100</v>
      </c>
      <c r="C9" s="329">
        <f>SUM(C10:C11)</f>
        <v>174</v>
      </c>
      <c r="D9" s="329">
        <f>D10</f>
        <v>174</v>
      </c>
      <c r="E9" s="329">
        <f>E10</f>
        <v>174</v>
      </c>
    </row>
    <row r="10" spans="1:5" ht="37.5" customHeight="1">
      <c r="A10" s="330" t="s">
        <v>341</v>
      </c>
      <c r="B10" s="331">
        <v>100</v>
      </c>
      <c r="C10" s="331">
        <v>174</v>
      </c>
      <c r="D10" s="331">
        <v>174</v>
      </c>
      <c r="E10" s="331">
        <v>174</v>
      </c>
    </row>
    <row r="11" spans="1:5" ht="16.5" thickBot="1">
      <c r="A11" s="327"/>
      <c r="B11" s="328"/>
      <c r="C11" s="328"/>
      <c r="D11" s="332"/>
      <c r="E11" s="328"/>
    </row>
    <row r="12" spans="1:7" ht="16.5" thickBot="1">
      <c r="A12" s="325" t="s">
        <v>5</v>
      </c>
      <c r="B12" s="329">
        <f>+B5-B9</f>
        <v>0</v>
      </c>
      <c r="C12" s="329">
        <f>+C5-C9</f>
        <v>0</v>
      </c>
      <c r="D12" s="329">
        <f>+D5-D9</f>
        <v>0</v>
      </c>
      <c r="E12" s="329">
        <f>+E5-E9</f>
        <v>0</v>
      </c>
      <c r="G12" s="58"/>
    </row>
    <row r="13" spans="1:7" ht="15.75">
      <c r="A13" s="18"/>
      <c r="B13" s="34"/>
      <c r="C13" s="34"/>
      <c r="D13" s="34"/>
      <c r="E13" s="34"/>
      <c r="G13" s="58"/>
    </row>
    <row r="14" spans="1:5" ht="30.75" customHeight="1">
      <c r="A14" s="333" t="s">
        <v>342</v>
      </c>
      <c r="B14" s="334"/>
      <c r="C14" s="334"/>
      <c r="D14" s="334"/>
      <c r="E14" s="334"/>
    </row>
    <row r="15" spans="1:4" ht="15.75">
      <c r="A15" s="25" t="s">
        <v>343</v>
      </c>
      <c r="B15" s="335"/>
      <c r="C15" s="335"/>
      <c r="D15" s="335"/>
    </row>
    <row r="16" ht="15.75">
      <c r="A16" s="336" t="s">
        <v>344</v>
      </c>
    </row>
    <row r="17" ht="15.75">
      <c r="A17" s="336" t="s">
        <v>345</v>
      </c>
    </row>
  </sheetData>
  <sheetProtection/>
  <mergeCells count="2">
    <mergeCell ref="A14:E14"/>
    <mergeCell ref="D3:E3"/>
  </mergeCells>
  <printOptions horizontalCentered="1"/>
  <pageMargins left="0.5905511811023623" right="0.6299212598425197" top="0.984251968503937" bottom="0.984251968503937" header="0.5118110236220472" footer="0.5118110236220472"/>
  <pageSetup fitToHeight="1" fitToWidth="1" horizontalDpi="600" verticalDpi="600" orientation="portrait" paperSize="9" scale="70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</dc:creator>
  <cp:keywords/>
  <dc:description/>
  <cp:lastModifiedBy>Petr Bauer</cp:lastModifiedBy>
  <cp:lastPrinted>2010-04-14T15:48:55Z</cp:lastPrinted>
  <dcterms:created xsi:type="dcterms:W3CDTF">2002-05-09T07:59:10Z</dcterms:created>
  <dcterms:modified xsi:type="dcterms:W3CDTF">2010-04-28T08:59:11Z</dcterms:modified>
  <cp:category/>
  <cp:version/>
  <cp:contentType/>
  <cp:contentStatus/>
</cp:coreProperties>
</file>