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tabRatio="601" activeTab="0"/>
  </bookViews>
  <sheets>
    <sheet name="ZÚ p.o." sheetId="1" r:id="rId1"/>
  </sheets>
  <definedNames>
    <definedName name="_xlnm.Print_Area" localSheetId="0">'ZÚ p.o.'!$A$1:$D$41</definedName>
  </definedNames>
  <calcPr fullCalcOnLoad="1"/>
</workbook>
</file>

<file path=xl/sharedStrings.xml><?xml version="1.0" encoding="utf-8"?>
<sst xmlns="http://schemas.openxmlformats.org/spreadsheetml/2006/main" count="45" uniqueCount="44">
  <si>
    <t>(v Kč)</t>
  </si>
  <si>
    <t>Název příspěvkové organizace</t>
  </si>
  <si>
    <t>Výsledek</t>
  </si>
  <si>
    <t>Zoologická zahrada města Brna</t>
  </si>
  <si>
    <t>Veřejná zeleň města Brna</t>
  </si>
  <si>
    <t>Správa hřbitovů města Brna</t>
  </si>
  <si>
    <t>Nemocnice Milosrdných bratří</t>
  </si>
  <si>
    <t>Dětské centrum Brno</t>
  </si>
  <si>
    <t>Domov pro seniory Okružní</t>
  </si>
  <si>
    <t>Domov pro seniory Podpěrova</t>
  </si>
  <si>
    <t>Domov pro seniory Vychodilova</t>
  </si>
  <si>
    <t>Domov pro seniory Foltýnova</t>
  </si>
  <si>
    <t>Domov pro seniory Kosmonautů</t>
  </si>
  <si>
    <t>Domov pro seniory Kociánka</t>
  </si>
  <si>
    <t>Domov pro seniory Nopova</t>
  </si>
  <si>
    <t>Domov pro seniory Věstonická</t>
  </si>
  <si>
    <t>Domov pro seniory Holásecká</t>
  </si>
  <si>
    <t>Městské divadlo Brno</t>
  </si>
  <si>
    <t>Filharmonie Brno</t>
  </si>
  <si>
    <t>Knihovna Jiřího Mahena v Brně</t>
  </si>
  <si>
    <t>Muzeum města Brna</t>
  </si>
  <si>
    <t>Dům umění města Brna</t>
  </si>
  <si>
    <t>Lázně města Brna</t>
  </si>
  <si>
    <t>Národní divadlo Brno</t>
  </si>
  <si>
    <t>Centrum experimentálního divadla</t>
  </si>
  <si>
    <t>Sdružení zdravotnických zařízení II. Brno</t>
  </si>
  <si>
    <t>Centrum dětských odborných zdravotnických služeb</t>
  </si>
  <si>
    <t>Centrum sociálních služeb</t>
  </si>
  <si>
    <t>Divadlo Radost</t>
  </si>
  <si>
    <t>Hvězdárna a planetárium Brno</t>
  </si>
  <si>
    <t>Mateřská škola internátní Brno, Veslařská</t>
  </si>
  <si>
    <t>Mateřská škola Brno, Štolcova</t>
  </si>
  <si>
    <t>Waldorfská ZŠ a MŠ Brno, Plovdivská</t>
  </si>
  <si>
    <t>Úrazová nemocnice v Brně</t>
  </si>
  <si>
    <t>Domov pro seniory Koniklecová</t>
  </si>
  <si>
    <t>Domov pro seniory Mikuláškovo náměstí</t>
  </si>
  <si>
    <t>Evropská ZŠ a MŠ Brno, Čejkovická</t>
  </si>
  <si>
    <t>CELKEM</t>
  </si>
  <si>
    <t>Výsledky hospodaření příspěvkových organizací, zřízených městem, za rok 2011</t>
  </si>
  <si>
    <t>hospodaření po zdanění</t>
  </si>
  <si>
    <t>Turistické informační centrum města Brna</t>
  </si>
  <si>
    <t>do fondu odměn</t>
  </si>
  <si>
    <t>do rezervního fondu</t>
  </si>
  <si>
    <t>Příděl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</si>
</sst>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24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24" borderId="11" xfId="0" applyFont="1" applyFill="1" applyBorder="1" applyAlignment="1">
      <alignment horizontal="center" shrinkToFit="1"/>
    </xf>
    <xf numFmtId="3" fontId="20" fillId="0" borderId="15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5" fillId="0" borderId="0" xfId="0" applyFont="1" applyAlignment="1">
      <alignment horizontal="center"/>
    </xf>
    <xf numFmtId="0" fontId="19" fillId="24" borderId="28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1.125" style="1" customWidth="1"/>
    <col min="2" max="2" width="23.00390625" style="1" customWidth="1"/>
    <col min="3" max="3" width="20.00390625" style="1" customWidth="1"/>
    <col min="4" max="4" width="20.125" style="1" customWidth="1"/>
    <col min="5" max="5" width="9.125" style="1" customWidth="1"/>
    <col min="6" max="6" width="12.125" style="1" hidden="1" customWidth="1"/>
    <col min="7" max="7" width="0" style="1" hidden="1" customWidth="1"/>
    <col min="8" max="10" width="9.125" style="1" customWidth="1"/>
    <col min="11" max="11" width="8.625" style="1" customWidth="1"/>
    <col min="12" max="16384" width="9.125" style="1" customWidth="1"/>
  </cols>
  <sheetData>
    <row r="1" spans="1:4" ht="17.25" customHeight="1">
      <c r="A1" s="30" t="s">
        <v>38</v>
      </c>
      <c r="B1" s="30"/>
      <c r="C1" s="30"/>
      <c r="D1" s="30"/>
    </row>
    <row r="2" spans="1:4" ht="10.5" customHeight="1">
      <c r="A2" s="5"/>
      <c r="B2" s="5"/>
      <c r="C2" s="5"/>
      <c r="D2" s="5"/>
    </row>
    <row r="3" ht="12" customHeight="1" thickBot="1">
      <c r="D3" s="6" t="s">
        <v>0</v>
      </c>
    </row>
    <row r="4" spans="1:4" s="3" customFormat="1" ht="15" customHeight="1">
      <c r="A4" s="31" t="s">
        <v>1</v>
      </c>
      <c r="B4" s="2" t="s">
        <v>2</v>
      </c>
      <c r="C4" s="2" t="s">
        <v>43</v>
      </c>
      <c r="D4" s="7" t="s">
        <v>43</v>
      </c>
    </row>
    <row r="5" spans="1:4" s="3" customFormat="1" ht="15" customHeight="1" thickBot="1">
      <c r="A5" s="32"/>
      <c r="B5" s="10" t="s">
        <v>39</v>
      </c>
      <c r="C5" s="4" t="s">
        <v>42</v>
      </c>
      <c r="D5" s="8" t="s">
        <v>41</v>
      </c>
    </row>
    <row r="6" spans="1:7" s="14" customFormat="1" ht="27" customHeight="1">
      <c r="A6" s="22" t="s">
        <v>40</v>
      </c>
      <c r="B6" s="11">
        <v>2509083.73</v>
      </c>
      <c r="C6" s="12">
        <f>2499721.08+9363</f>
        <v>2509084.08</v>
      </c>
      <c r="D6" s="13"/>
      <c r="F6" s="15">
        <f aca="true" t="shared" si="0" ref="F6:F41">B6-C6-D6</f>
        <v>-0.35000000009313226</v>
      </c>
      <c r="G6" s="29">
        <f>D6/B6*100</f>
        <v>0</v>
      </c>
    </row>
    <row r="7" spans="1:7" s="14" customFormat="1" ht="22.5" customHeight="1">
      <c r="A7" s="23" t="s">
        <v>5</v>
      </c>
      <c r="B7" s="12">
        <f>-254188.52+307354.62</f>
        <v>53166.100000000006</v>
      </c>
      <c r="C7" s="16">
        <v>10666.1</v>
      </c>
      <c r="D7" s="17">
        <v>42500</v>
      </c>
      <c r="F7" s="15">
        <f t="shared" si="0"/>
        <v>0</v>
      </c>
      <c r="G7" s="29">
        <f aca="true" t="shared" si="1" ref="G7:G41">D7/B7*100</f>
        <v>79.93815608066042</v>
      </c>
    </row>
    <row r="8" spans="1:7" s="14" customFormat="1" ht="22.5" customHeight="1">
      <c r="A8" s="24" t="s">
        <v>3</v>
      </c>
      <c r="B8" s="16">
        <v>474369.72</v>
      </c>
      <c r="C8" s="16">
        <v>374369.72</v>
      </c>
      <c r="D8" s="17">
        <v>100000</v>
      </c>
      <c r="F8" s="15">
        <f t="shared" si="0"/>
        <v>0</v>
      </c>
      <c r="G8" s="29">
        <f t="shared" si="1"/>
        <v>21.080603542738775</v>
      </c>
    </row>
    <row r="9" spans="1:7" s="14" customFormat="1" ht="22.5" customHeight="1">
      <c r="A9" s="25" t="s">
        <v>4</v>
      </c>
      <c r="B9" s="12">
        <f>-2315872.99+3247846.75</f>
        <v>931973.7599999998</v>
      </c>
      <c r="C9" s="12">
        <v>186394.76</v>
      </c>
      <c r="D9" s="13">
        <v>745579</v>
      </c>
      <c r="F9" s="15">
        <f t="shared" si="0"/>
        <v>0</v>
      </c>
      <c r="G9" s="29">
        <f t="shared" si="1"/>
        <v>79.99999914160675</v>
      </c>
    </row>
    <row r="10" spans="1:7" s="14" customFormat="1" ht="22.5" customHeight="1">
      <c r="A10" s="26" t="s">
        <v>25</v>
      </c>
      <c r="B10" s="12">
        <f>1536624.91+29751.58</f>
        <v>1566376.49</v>
      </c>
      <c r="C10" s="12">
        <v>1566376.49</v>
      </c>
      <c r="D10" s="13"/>
      <c r="F10" s="15">
        <f t="shared" si="0"/>
        <v>0</v>
      </c>
      <c r="G10" s="29">
        <f t="shared" si="1"/>
        <v>0</v>
      </c>
    </row>
    <row r="11" spans="1:7" s="14" customFormat="1" ht="22.5" customHeight="1">
      <c r="A11" s="27" t="s">
        <v>26</v>
      </c>
      <c r="B11" s="16">
        <v>1527582.19</v>
      </c>
      <c r="C11" s="12">
        <v>1527582</v>
      </c>
      <c r="D11" s="13"/>
      <c r="F11" s="15">
        <f t="shared" si="0"/>
        <v>0.18999999994412065</v>
      </c>
      <c r="G11" s="29">
        <f t="shared" si="1"/>
        <v>0</v>
      </c>
    </row>
    <row r="12" spans="1:7" s="14" customFormat="1" ht="22.5" customHeight="1">
      <c r="A12" s="26" t="s">
        <v>6</v>
      </c>
      <c r="B12" s="12">
        <v>1559110.39</v>
      </c>
      <c r="C12" s="12">
        <v>1559110</v>
      </c>
      <c r="D12" s="13"/>
      <c r="F12" s="15">
        <f t="shared" si="0"/>
        <v>0.3899999998975545</v>
      </c>
      <c r="G12" s="29">
        <f t="shared" si="1"/>
        <v>0</v>
      </c>
    </row>
    <row r="13" spans="1:7" s="14" customFormat="1" ht="22.5" customHeight="1">
      <c r="A13" s="26" t="s">
        <v>33</v>
      </c>
      <c r="B13" s="12">
        <v>18884</v>
      </c>
      <c r="C13" s="12">
        <v>18884</v>
      </c>
      <c r="D13" s="13"/>
      <c r="F13" s="15">
        <f t="shared" si="0"/>
        <v>0</v>
      </c>
      <c r="G13" s="29">
        <f t="shared" si="1"/>
        <v>0</v>
      </c>
    </row>
    <row r="14" spans="1:7" s="14" customFormat="1" ht="22.5" customHeight="1">
      <c r="A14" s="26" t="s">
        <v>7</v>
      </c>
      <c r="B14" s="16">
        <v>319079.97</v>
      </c>
      <c r="C14" s="12">
        <v>319080</v>
      </c>
      <c r="D14" s="13"/>
      <c r="F14" s="15">
        <f t="shared" si="0"/>
        <v>-0.030000000027939677</v>
      </c>
      <c r="G14" s="29">
        <f t="shared" si="1"/>
        <v>0</v>
      </c>
    </row>
    <row r="15" spans="1:7" s="14" customFormat="1" ht="22.5" customHeight="1">
      <c r="A15" s="26" t="s">
        <v>27</v>
      </c>
      <c r="B15" s="12">
        <v>989904.12</v>
      </c>
      <c r="C15" s="12">
        <v>989904.12</v>
      </c>
      <c r="D15" s="13"/>
      <c r="F15" s="15">
        <f t="shared" si="0"/>
        <v>0</v>
      </c>
      <c r="G15" s="29">
        <f t="shared" si="1"/>
        <v>0</v>
      </c>
    </row>
    <row r="16" spans="1:7" s="14" customFormat="1" ht="22.5" customHeight="1">
      <c r="A16" s="26" t="s">
        <v>13</v>
      </c>
      <c r="B16" s="12">
        <v>27879.45</v>
      </c>
      <c r="C16" s="12">
        <v>27879.45</v>
      </c>
      <c r="D16" s="13"/>
      <c r="F16" s="15">
        <f t="shared" si="0"/>
        <v>0</v>
      </c>
      <c r="G16" s="29">
        <f t="shared" si="1"/>
        <v>0</v>
      </c>
    </row>
    <row r="17" spans="1:7" s="14" customFormat="1" ht="22.5" customHeight="1">
      <c r="A17" s="26" t="s">
        <v>12</v>
      </c>
      <c r="B17" s="16">
        <v>219692.02</v>
      </c>
      <c r="C17" s="12">
        <v>219692.02</v>
      </c>
      <c r="D17" s="13"/>
      <c r="F17" s="15">
        <f t="shared" si="0"/>
        <v>0</v>
      </c>
      <c r="G17" s="29">
        <f t="shared" si="1"/>
        <v>0</v>
      </c>
    </row>
    <row r="18" spans="1:7" s="14" customFormat="1" ht="22.5" customHeight="1">
      <c r="A18" s="26" t="s">
        <v>14</v>
      </c>
      <c r="B18" s="12">
        <v>25545.92</v>
      </c>
      <c r="C18" s="12">
        <v>25545.92</v>
      </c>
      <c r="D18" s="13"/>
      <c r="F18" s="15">
        <f t="shared" si="0"/>
        <v>0</v>
      </c>
      <c r="G18" s="29">
        <f t="shared" si="1"/>
        <v>0</v>
      </c>
    </row>
    <row r="19" spans="1:7" s="14" customFormat="1" ht="22.5" customHeight="1">
      <c r="A19" s="26" t="s">
        <v>15</v>
      </c>
      <c r="B19" s="12">
        <v>273290.64</v>
      </c>
      <c r="C19" s="12">
        <v>54658.64</v>
      </c>
      <c r="D19" s="13">
        <v>218632</v>
      </c>
      <c r="F19" s="15">
        <f t="shared" si="0"/>
        <v>0</v>
      </c>
      <c r="G19" s="29">
        <f t="shared" si="1"/>
        <v>79.99981265366424</v>
      </c>
    </row>
    <row r="20" spans="1:7" s="14" customFormat="1" ht="22.5" customHeight="1">
      <c r="A20" s="26" t="s">
        <v>11</v>
      </c>
      <c r="B20" s="16">
        <v>6873.83</v>
      </c>
      <c r="C20" s="12">
        <v>6873.83</v>
      </c>
      <c r="D20" s="13"/>
      <c r="F20" s="15">
        <f t="shared" si="0"/>
        <v>0</v>
      </c>
      <c r="G20" s="29">
        <f t="shared" si="1"/>
        <v>0</v>
      </c>
    </row>
    <row r="21" spans="1:7" s="14" customFormat="1" ht="22.5" customHeight="1">
      <c r="A21" s="26" t="s">
        <v>34</v>
      </c>
      <c r="B21" s="12">
        <v>30800.75</v>
      </c>
      <c r="C21" s="12">
        <v>30800.75</v>
      </c>
      <c r="D21" s="13"/>
      <c r="F21" s="15">
        <f t="shared" si="0"/>
        <v>0</v>
      </c>
      <c r="G21" s="29">
        <f t="shared" si="1"/>
        <v>0</v>
      </c>
    </row>
    <row r="22" spans="1:7" s="14" customFormat="1" ht="22.5" customHeight="1">
      <c r="A22" s="26" t="s">
        <v>8</v>
      </c>
      <c r="B22" s="12">
        <v>66574.52</v>
      </c>
      <c r="C22" s="12">
        <v>66574.52</v>
      </c>
      <c r="D22" s="13"/>
      <c r="F22" s="15">
        <f t="shared" si="0"/>
        <v>0</v>
      </c>
      <c r="G22" s="29">
        <f t="shared" si="1"/>
        <v>0</v>
      </c>
    </row>
    <row r="23" spans="1:7" s="14" customFormat="1" ht="22.5" customHeight="1">
      <c r="A23" s="26" t="s">
        <v>9</v>
      </c>
      <c r="B23" s="16">
        <v>97290.67</v>
      </c>
      <c r="C23" s="12">
        <v>70291</v>
      </c>
      <c r="D23" s="13">
        <v>27000</v>
      </c>
      <c r="F23" s="15">
        <f t="shared" si="0"/>
        <v>-0.33000000000174623</v>
      </c>
      <c r="G23" s="29">
        <f t="shared" si="1"/>
        <v>27.751890289171616</v>
      </c>
    </row>
    <row r="24" spans="1:7" s="14" customFormat="1" ht="22.5" customHeight="1">
      <c r="A24" s="26" t="s">
        <v>10</v>
      </c>
      <c r="B24" s="12">
        <v>87819.12</v>
      </c>
      <c r="C24" s="12">
        <v>87819</v>
      </c>
      <c r="D24" s="13"/>
      <c r="F24" s="15">
        <f t="shared" si="0"/>
        <v>0.11999999999534339</v>
      </c>
      <c r="G24" s="29">
        <f t="shared" si="1"/>
        <v>0</v>
      </c>
    </row>
    <row r="25" spans="1:7" s="14" customFormat="1" ht="22.5" customHeight="1">
      <c r="A25" s="26" t="s">
        <v>35</v>
      </c>
      <c r="B25" s="12">
        <v>110335.77</v>
      </c>
      <c r="C25" s="12">
        <v>110335.77</v>
      </c>
      <c r="D25" s="13"/>
      <c r="F25" s="15">
        <f t="shared" si="0"/>
        <v>0</v>
      </c>
      <c r="G25" s="29">
        <f t="shared" si="1"/>
        <v>0</v>
      </c>
    </row>
    <row r="26" spans="1:7" s="14" customFormat="1" ht="22.5" customHeight="1">
      <c r="A26" s="26" t="s">
        <v>16</v>
      </c>
      <c r="B26" s="16">
        <v>49475.07</v>
      </c>
      <c r="C26" s="12">
        <v>49475.07</v>
      </c>
      <c r="D26" s="13"/>
      <c r="F26" s="15">
        <f t="shared" si="0"/>
        <v>0</v>
      </c>
      <c r="G26" s="29">
        <f t="shared" si="1"/>
        <v>0</v>
      </c>
    </row>
    <row r="27" spans="1:7" s="14" customFormat="1" ht="22.5" customHeight="1">
      <c r="A27" s="26" t="s">
        <v>23</v>
      </c>
      <c r="B27" s="12">
        <f>-1218576.31+2667506.47</f>
        <v>1448930.1600000001</v>
      </c>
      <c r="C27" s="12">
        <v>1447930.16</v>
      </c>
      <c r="D27" s="13">
        <v>1000</v>
      </c>
      <c r="F27" s="15">
        <f t="shared" si="0"/>
        <v>2.3283064365386963E-10</v>
      </c>
      <c r="G27" s="29">
        <f t="shared" si="1"/>
        <v>0.06901643899799835</v>
      </c>
    </row>
    <row r="28" spans="1:7" s="14" customFormat="1" ht="22.5" customHeight="1">
      <c r="A28" s="26" t="s">
        <v>24</v>
      </c>
      <c r="B28" s="12">
        <f>-94723.48+335960.87</f>
        <v>241237.39</v>
      </c>
      <c r="C28" s="12">
        <v>161237.39</v>
      </c>
      <c r="D28" s="13">
        <v>80000</v>
      </c>
      <c r="F28" s="15">
        <f t="shared" si="0"/>
        <v>0</v>
      </c>
      <c r="G28" s="29">
        <f t="shared" si="1"/>
        <v>33.162355139060324</v>
      </c>
    </row>
    <row r="29" spans="1:7" s="14" customFormat="1" ht="22.5" customHeight="1">
      <c r="A29" s="26" t="s">
        <v>17</v>
      </c>
      <c r="B29" s="16">
        <f>-251060.41+256605.84</f>
        <v>5545.429999999993</v>
      </c>
      <c r="C29" s="12">
        <v>5545.43</v>
      </c>
      <c r="D29" s="13"/>
      <c r="F29" s="15">
        <f t="shared" si="0"/>
        <v>-7.275957614183426E-12</v>
      </c>
      <c r="G29" s="29">
        <f t="shared" si="1"/>
        <v>0</v>
      </c>
    </row>
    <row r="30" spans="1:7" s="14" customFormat="1" ht="22.5" customHeight="1">
      <c r="A30" s="26" t="s">
        <v>28</v>
      </c>
      <c r="B30" s="12">
        <f>-289655.74+290609.45</f>
        <v>953.710000000021</v>
      </c>
      <c r="C30" s="12">
        <v>953.71</v>
      </c>
      <c r="D30" s="13"/>
      <c r="F30" s="15">
        <f t="shared" si="0"/>
        <v>2.091837814077735E-11</v>
      </c>
      <c r="G30" s="29">
        <f t="shared" si="1"/>
        <v>0</v>
      </c>
    </row>
    <row r="31" spans="1:7" s="14" customFormat="1" ht="22.5" customHeight="1">
      <c r="A31" s="26" t="s">
        <v>18</v>
      </c>
      <c r="B31" s="12">
        <f>-407024.94+415448.94</f>
        <v>8424</v>
      </c>
      <c r="C31" s="12">
        <v>8424</v>
      </c>
      <c r="D31" s="13"/>
      <c r="F31" s="15">
        <f t="shared" si="0"/>
        <v>0</v>
      </c>
      <c r="G31" s="29">
        <f t="shared" si="1"/>
        <v>0</v>
      </c>
    </row>
    <row r="32" spans="1:7" s="14" customFormat="1" ht="22.5" customHeight="1">
      <c r="A32" s="26" t="s">
        <v>19</v>
      </c>
      <c r="B32" s="16">
        <f>3444.54+31389.15</f>
        <v>34833.69</v>
      </c>
      <c r="C32" s="12">
        <v>34833.69</v>
      </c>
      <c r="D32" s="13"/>
      <c r="F32" s="15">
        <f t="shared" si="0"/>
        <v>0</v>
      </c>
      <c r="G32" s="29">
        <f t="shared" si="1"/>
        <v>0</v>
      </c>
    </row>
    <row r="33" spans="1:7" s="14" customFormat="1" ht="22.5" customHeight="1">
      <c r="A33" s="26" t="s">
        <v>20</v>
      </c>
      <c r="B33" s="12">
        <v>92025.22</v>
      </c>
      <c r="C33" s="12">
        <v>92025.22</v>
      </c>
      <c r="D33" s="13"/>
      <c r="F33" s="15">
        <f t="shared" si="0"/>
        <v>0</v>
      </c>
      <c r="G33" s="29">
        <f t="shared" si="1"/>
        <v>0</v>
      </c>
    </row>
    <row r="34" spans="1:7" s="14" customFormat="1" ht="22.5" customHeight="1">
      <c r="A34" s="26" t="s">
        <v>21</v>
      </c>
      <c r="B34" s="12">
        <f>282608.58+560025.5</f>
        <v>842634.0800000001</v>
      </c>
      <c r="C34" s="12">
        <v>642634.08</v>
      </c>
      <c r="D34" s="13">
        <v>200000</v>
      </c>
      <c r="F34" s="15">
        <f t="shared" si="0"/>
        <v>0</v>
      </c>
      <c r="G34" s="29">
        <f t="shared" si="1"/>
        <v>23.735095072347416</v>
      </c>
    </row>
    <row r="35" spans="1:7" s="14" customFormat="1" ht="22.5" customHeight="1">
      <c r="A35" s="23" t="s">
        <v>29</v>
      </c>
      <c r="B35" s="12">
        <f>-39039.94+41000</f>
        <v>1960.0599999999977</v>
      </c>
      <c r="C35" s="12">
        <v>1960.06</v>
      </c>
      <c r="D35" s="13"/>
      <c r="F35" s="15">
        <f t="shared" si="0"/>
        <v>-2.2737367544323206E-12</v>
      </c>
      <c r="G35" s="29">
        <f t="shared" si="1"/>
        <v>0</v>
      </c>
    </row>
    <row r="36" spans="1:7" s="14" customFormat="1" ht="22.5" customHeight="1">
      <c r="A36" s="24" t="s">
        <v>30</v>
      </c>
      <c r="B36" s="12">
        <v>1746</v>
      </c>
      <c r="C36" s="12">
        <v>746</v>
      </c>
      <c r="D36" s="13">
        <v>1000</v>
      </c>
      <c r="F36" s="15">
        <f t="shared" si="0"/>
        <v>0</v>
      </c>
      <c r="G36" s="29">
        <f t="shared" si="1"/>
        <v>57.273768613974795</v>
      </c>
    </row>
    <row r="37" spans="1:7" s="14" customFormat="1" ht="22.5" customHeight="1">
      <c r="A37" s="24" t="s">
        <v>31</v>
      </c>
      <c r="B37" s="16">
        <v>3</v>
      </c>
      <c r="C37" s="12">
        <v>3</v>
      </c>
      <c r="D37" s="13"/>
      <c r="F37" s="15">
        <f t="shared" si="0"/>
        <v>0</v>
      </c>
      <c r="G37" s="29">
        <f t="shared" si="1"/>
        <v>0</v>
      </c>
    </row>
    <row r="38" spans="1:7" s="14" customFormat="1" ht="22.5" customHeight="1">
      <c r="A38" s="24" t="s">
        <v>36</v>
      </c>
      <c r="B38" s="12">
        <v>1400424.52</v>
      </c>
      <c r="C38" s="12">
        <v>1300424.52</v>
      </c>
      <c r="D38" s="13">
        <v>100000</v>
      </c>
      <c r="F38" s="15">
        <f t="shared" si="0"/>
        <v>0</v>
      </c>
      <c r="G38" s="29">
        <f t="shared" si="1"/>
        <v>7.140691881059038</v>
      </c>
    </row>
    <row r="39" spans="1:7" s="14" customFormat="1" ht="22.5" customHeight="1">
      <c r="A39" s="24" t="s">
        <v>32</v>
      </c>
      <c r="B39" s="12">
        <v>82224.16</v>
      </c>
      <c r="C39" s="12">
        <v>65779.33</v>
      </c>
      <c r="D39" s="13">
        <v>16444.83</v>
      </c>
      <c r="F39" s="15">
        <f t="shared" si="0"/>
        <v>0</v>
      </c>
      <c r="G39" s="29">
        <f t="shared" si="1"/>
        <v>19.999997567624895</v>
      </c>
    </row>
    <row r="40" spans="1:7" s="14" customFormat="1" ht="22.5" customHeight="1" thickBot="1">
      <c r="A40" s="28" t="s">
        <v>22</v>
      </c>
      <c r="B40" s="18">
        <f>112935.83+38494.74</f>
        <v>151430.57</v>
      </c>
      <c r="C40" s="18">
        <v>30286</v>
      </c>
      <c r="D40" s="19">
        <v>121145</v>
      </c>
      <c r="F40" s="15">
        <f t="shared" si="0"/>
        <v>-0.4299999999930151</v>
      </c>
      <c r="G40" s="29">
        <f t="shared" si="1"/>
        <v>80.00035924054171</v>
      </c>
    </row>
    <row r="41" spans="1:7" s="14" customFormat="1" ht="13.5" thickBot="1">
      <c r="A41" s="9" t="s">
        <v>37</v>
      </c>
      <c r="B41" s="20">
        <v>15257481.22</v>
      </c>
      <c r="C41" s="20">
        <v>13604179.83</v>
      </c>
      <c r="D41" s="21">
        <v>1653300.83</v>
      </c>
      <c r="F41" s="15">
        <f t="shared" si="0"/>
        <v>0.5600000005215406</v>
      </c>
      <c r="G41" s="29">
        <f t="shared" si="1"/>
        <v>10.836001081441934</v>
      </c>
    </row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</sheetData>
  <sheetProtection/>
  <mergeCells count="2">
    <mergeCell ref="A1:D1"/>
    <mergeCell ref="A4:A5"/>
  </mergeCells>
  <printOptions horizontalCentered="1"/>
  <pageMargins left="0.4330708661417323" right="0.4330708661417323" top="0.54" bottom="0.56" header="0.2755905511811024" footer="0.4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Matějů Jana</dc:creator>
  <cp:keywords/>
  <dc:description/>
  <cp:lastModifiedBy>trnecka</cp:lastModifiedBy>
  <cp:lastPrinted>2012-05-16T06:52:24Z</cp:lastPrinted>
  <dcterms:created xsi:type="dcterms:W3CDTF">2001-08-21T09:02:54Z</dcterms:created>
  <dcterms:modified xsi:type="dcterms:W3CDTF">2012-05-16T06:52:28Z</dcterms:modified>
  <cp:category/>
  <cp:version/>
  <cp:contentType/>
  <cp:contentStatus/>
</cp:coreProperties>
</file>