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000" activeTab="0"/>
  </bookViews>
  <sheets>
    <sheet name="FRR" sheetId="1" r:id="rId1"/>
    <sheet name="FKŠ" sheetId="2" r:id="rId2"/>
    <sheet name="FRdluh" sheetId="3" r:id="rId3"/>
    <sheet name="FKEP" sheetId="4" r:id="rId4"/>
    <sheet name="FRB" sheetId="5" r:id="rId5"/>
    <sheet name="FBV" sheetId="6" r:id="rId6"/>
    <sheet name="SF" sheetId="7" r:id="rId7"/>
    <sheet name="VS MP" sheetId="8" r:id="rId8"/>
  </sheets>
  <definedNames>
    <definedName name="&#13;">#REF!</definedName>
    <definedName name="_xlnm.Print_Area" localSheetId="5">'FBV'!$A$1:$E$62</definedName>
    <definedName name="_xlnm.Print_Area" localSheetId="3">'FKEP'!$A$1:$I$193</definedName>
    <definedName name="_xlnm.Print_Area" localSheetId="1">'FKŠ'!$A$1:$D$16</definedName>
    <definedName name="_xlnm.Print_Area" localSheetId="4">'FRB'!$A$1:$G$28</definedName>
    <definedName name="_xlnm.Print_Area" localSheetId="2">'FRdluh'!$A$1:$D$22</definedName>
    <definedName name="_xlnm.Print_Area" localSheetId="0">'FRR'!$A$1:$D$21</definedName>
    <definedName name="_xlnm.Print_Area" localSheetId="6">'SF'!$A$1:$D$40</definedName>
    <definedName name="_xlnm.Print_Area" localSheetId="7">'VS MP'!$A$1:$D$13</definedName>
  </definedNames>
  <calcPr fullCalcOnLoad="1"/>
</workbook>
</file>

<file path=xl/comments6.xml><?xml version="1.0" encoding="utf-8"?>
<comments xmlns="http://schemas.openxmlformats.org/spreadsheetml/2006/main">
  <authors>
    <author>trnecka</author>
  </authors>
  <commentList>
    <comment ref="E7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120 000 tis. Kč musí být až v UR</t>
        </r>
      </text>
    </comment>
    <comment ref="C7" authorId="0">
      <text>
        <r>
          <rPr>
            <b/>
            <sz val="8"/>
            <rFont val="Tahoma"/>
            <family val="0"/>
          </rPr>
          <t>trnecka:</t>
        </r>
        <r>
          <rPr>
            <sz val="8"/>
            <rFont val="Tahoma"/>
            <family val="0"/>
          </rPr>
          <t xml:space="preserve">
65 000 tis. Kč nebylo ve SR</t>
        </r>
      </text>
    </comment>
  </commentList>
</comments>
</file>

<file path=xl/sharedStrings.xml><?xml version="1.0" encoding="utf-8"?>
<sst xmlns="http://schemas.openxmlformats.org/spreadsheetml/2006/main" count="568" uniqueCount="409">
  <si>
    <t>v tis. Kč</t>
  </si>
  <si>
    <t xml:space="preserve">FOND  REZERV  A  ROZVOJE </t>
  </si>
  <si>
    <t>Schválený rozpočet</t>
  </si>
  <si>
    <t>ZDROJE celkem</t>
  </si>
  <si>
    <t>POTŘEBY celkem</t>
  </si>
  <si>
    <t>Zůstatek</t>
  </si>
  <si>
    <t>FOND KRYTÍ ŠKOD NA NEMOVITÉM MAJETKU A SOUBORU</t>
  </si>
  <si>
    <t xml:space="preserve"> MOVITÝCH VĚCÍ VE VLASTNICTVÍ MĚSTA BRNA</t>
  </si>
  <si>
    <t xml:space="preserve">Počáteční stav zdrojů </t>
  </si>
  <si>
    <t>FOND  PRO TVORBU REZERV NA SPLÁCENÍ DLUHU</t>
  </si>
  <si>
    <t>Počáteční stav zdrojů</t>
  </si>
  <si>
    <t>Očekávaná skutečnost</t>
  </si>
  <si>
    <t>Návrh rozpočtu</t>
  </si>
  <si>
    <t>Příjmy z FV 2009</t>
  </si>
  <si>
    <t>Převod z FBV do FRR v rámci FV 2009 s městskými částmi</t>
  </si>
  <si>
    <t>Zapojení rezervy ve schváleném rozpočtu města k vykrytí potřeb FV 2009</t>
  </si>
  <si>
    <t>Tvorba FRR ze ZBÚ na vykrytí potřeb FV 2009</t>
  </si>
  <si>
    <t>Výdaje z FV 2009</t>
  </si>
  <si>
    <t>Převody z FRR do FBV, FKEP a Soc. fondu v rámci FV 2009</t>
  </si>
  <si>
    <t>Zapojení fondu k úhradě části I. emise obligací, splatné v roce 2011</t>
  </si>
  <si>
    <t>Zapojení rezervy pro rozvoj podnikatelských aktivit (SPP 3437)</t>
  </si>
  <si>
    <t>Zůstatek fondu ve výši 6 710 tis. Kč tvoří rezerva na zajištění služeb sociální prevence (azylové domy, domy na půl cesty)</t>
  </si>
  <si>
    <t>FOND    ROZVOJE   BYDLENÍ</t>
  </si>
  <si>
    <t xml:space="preserve">Schválený </t>
  </si>
  <si>
    <t>Očekávaná</t>
  </si>
  <si>
    <t>rozpočet 2010</t>
  </si>
  <si>
    <t>skutečnost 2010</t>
  </si>
  <si>
    <t>Splátky z poskytnutých půjček</t>
  </si>
  <si>
    <t>Úroky z půjček</t>
  </si>
  <si>
    <t>Připsané úroky na účet</t>
  </si>
  <si>
    <t xml:space="preserve"> - vratka půjčky do státního rozpočtu</t>
  </si>
  <si>
    <t>Kapitálové</t>
  </si>
  <si>
    <t xml:space="preserve"> - investiční půjčky fyzickým osobám</t>
  </si>
  <si>
    <t>Provozní</t>
  </si>
  <si>
    <t xml:space="preserve"> - provozní půjčky městským částem</t>
  </si>
  <si>
    <t xml:space="preserve">                                     </t>
  </si>
  <si>
    <t xml:space="preserve"> - provozní půjčky fyzickým osobám</t>
  </si>
  <si>
    <t xml:space="preserve"> - provozní půjčky právnickým osobám</t>
  </si>
  <si>
    <t xml:space="preserve"> - provozní půjčky církvím a náb. společn.</t>
  </si>
  <si>
    <t xml:space="preserve"> - zaplacené poplatky</t>
  </si>
  <si>
    <t>FOND BYTOVÉ VÝSTAVBY</t>
  </si>
  <si>
    <t xml:space="preserve">Převod do FRR ve výši 10% z kupní ceny nemovitostí  </t>
  </si>
  <si>
    <t>Převod z FRR-rozdíl mezi předpisem stavu fondu a stavem účtu 917 k 31.12.2009</t>
  </si>
  <si>
    <t>Převod do Fondu kofinancování evropských projektů (spolufinancování projektů v odvětví bydlení)</t>
  </si>
  <si>
    <t>Převod do Fondu kofinancování evropských projektů (krátkodobá návratná finanční výpomoc)</t>
  </si>
  <si>
    <t>Prodej nemovitostí v průběhu roku</t>
  </si>
  <si>
    <t>Pronájem pozemků</t>
  </si>
  <si>
    <t>Příjmy z nájemného - spoluvlastnický podíl</t>
  </si>
  <si>
    <t>Splátky půjček</t>
  </si>
  <si>
    <t>Prodej pozemků</t>
  </si>
  <si>
    <t xml:space="preserve"> - lokalita bydlení Holásky-TI, SPP 3196</t>
  </si>
  <si>
    <t xml:space="preserve"> - DPS Renčova, SPP 3157</t>
  </si>
  <si>
    <t xml:space="preserve"> - bytový dům B vč. komunikace a TI, lokalita Jeneweinova, SPP 3129 </t>
  </si>
  <si>
    <t xml:space="preserve"> - rekonstrukce bytů Zámečnická 2, SPP 3042 </t>
  </si>
  <si>
    <t xml:space="preserve"> - DPS Vavřinecká, SPP 3112</t>
  </si>
  <si>
    <t xml:space="preserve"> - MŠ Medlánky (nákup), SPP 3030</t>
  </si>
  <si>
    <t xml:space="preserve"> - IPRM - skupina 1, SPP 2999</t>
  </si>
  <si>
    <t xml:space="preserve"> - IPRM - skupina 2, SPP 2998</t>
  </si>
  <si>
    <t xml:space="preserve"> - IPRM - skupina 3, SPP 2997</t>
  </si>
  <si>
    <t xml:space="preserve"> - IPRM - skupina 4, SPP 2996</t>
  </si>
  <si>
    <t xml:space="preserve"> - přestavba ubytovny JUVENTUS, SPP 3022</t>
  </si>
  <si>
    <t xml:space="preserve"> - nákup stroje - plošina Cacovická, SPP 3014</t>
  </si>
  <si>
    <t xml:space="preserve"> - startovací byty, nákup 200-250 b.j., SPP 2978</t>
  </si>
  <si>
    <t xml:space="preserve"> - rekonstrukce předškolních zařízení - navýšení kapacity MŠ (investiční transfery MČ dle návrhu OŠMT MMB,  FM 7400), SPP 3028  </t>
  </si>
  <si>
    <t xml:space="preserve"> - rekonstrukce předškolních zařízení (investiční transfer  MČ Brno-Bohunice, adaptace bývalé kotelny Běloruská 4, FM 7400), SPP 3028</t>
  </si>
  <si>
    <t xml:space="preserve"> - technické zhodnocení bytových domů ve správě OSB MMB, SPP 3036 (FM 6600)</t>
  </si>
  <si>
    <t xml:space="preserve"> - rekonstrukce školských zařízení (investiční transfery MČ Brno-střed, ZŠ Bakalovo nábřeží 8 - venkovní učebny, ZŠ a MŠ nám. 28. října 22 - rekonstrukce soc. zařízení a vodovodní přípojky v objektu Traubova, FM 7400), SPP 3192 </t>
  </si>
  <si>
    <t xml:space="preserve"> - rekonstrukce školských zařízení (investiční transfer MČ Brno-Ivanovice, MŠ Hatě 19, rekonstrukce a přístavba, FM 7400), SPP 3192</t>
  </si>
  <si>
    <t xml:space="preserve"> - MŠ Kamechy I, SPP 3038 (FM 5600)</t>
  </si>
  <si>
    <t xml:space="preserve"> - sanace odvodňovacích vrtů Brno-Bystrc, SPP 2979 (FM 5600)</t>
  </si>
  <si>
    <t xml:space="preserve"> - přístavba MŠ Medlánky SPP 2981 (FM 5600)</t>
  </si>
  <si>
    <t xml:space="preserve"> - investiční transfery MČ - bydlení (FM 1700)</t>
  </si>
  <si>
    <t xml:space="preserve"> - investiční půjčky MČ - bydlení (FM 1700)</t>
  </si>
  <si>
    <t xml:space="preserve"> - náklady na uplatnění oprav - fyzické osoby</t>
  </si>
  <si>
    <t xml:space="preserve"> - náklady na uplatnění oprav - právnické osoby</t>
  </si>
  <si>
    <t xml:space="preserve"> - náklady na uplatnění oprav - společenství vlastníků </t>
  </si>
  <si>
    <t xml:space="preserve"> - náklady na uplatnění oprav - občanské sdružení</t>
  </si>
  <si>
    <t xml:space="preserve"> - znalecké posudky</t>
  </si>
  <si>
    <t xml:space="preserve"> - nákup služeb a geometrické plány</t>
  </si>
  <si>
    <t xml:space="preserve"> - správní poplatky</t>
  </si>
  <si>
    <t xml:space="preserve"> - daň z převodu nemovitostí</t>
  </si>
  <si>
    <t xml:space="preserve"> - poštovné</t>
  </si>
  <si>
    <t xml:space="preserve"> - nájemné</t>
  </si>
  <si>
    <t xml:space="preserve"> - poskytnuté neinvestiční příspěvky a náhrady</t>
  </si>
  <si>
    <t xml:space="preserve"> - opravy a udržování (výměna oken Poslušného 5,7,9), ZAK 6207</t>
  </si>
  <si>
    <t xml:space="preserve"> - ostatní výdaje jinde nezařazené</t>
  </si>
  <si>
    <t xml:space="preserve"> - opravy školských zařízení svěřených MČ (MČ Brno-střed, ZŠ nám. Míru 3 - odstranění vlhkosti tělocvičny, FM 7400)</t>
  </si>
  <si>
    <t xml:space="preserve"> - opravy bytových domů ve správě OSB MMB (FM 6600)</t>
  </si>
  <si>
    <t xml:space="preserve"> - neinvestiční transfery MČ (FM 1700)</t>
  </si>
  <si>
    <r>
      <t xml:space="preserve"> -</t>
    </r>
    <r>
      <rPr>
        <sz val="8"/>
        <rFont val="Times New Roman CE"/>
        <family val="0"/>
      </rPr>
      <t xml:space="preserve"> použití dle zásad pro zapojení fin. prostředků FBV a ost.fondů, SPP 4925 </t>
    </r>
  </si>
  <si>
    <t>FOND KOFINANCOVÁNÍ</t>
  </si>
  <si>
    <t>Celkové</t>
  </si>
  <si>
    <t>Předpoklad</t>
  </si>
  <si>
    <t xml:space="preserve">Upravený </t>
  </si>
  <si>
    <t xml:space="preserve">Očekávaná </t>
  </si>
  <si>
    <t xml:space="preserve">Návrh </t>
  </si>
  <si>
    <t>EVROPSKÝCH PROJEKTŮ</t>
  </si>
  <si>
    <t>náklady</t>
  </si>
  <si>
    <t>dotace</t>
  </si>
  <si>
    <t>rozpočtu 2011</t>
  </si>
  <si>
    <t>skutečnost 2011</t>
  </si>
  <si>
    <t>Převod z rozpočtu města dle statutu fondu</t>
  </si>
  <si>
    <t>Příjem z finančního vypořádání roku 2009</t>
  </si>
  <si>
    <t>Přijaté splátky půjčených prostředků z FKEP</t>
  </si>
  <si>
    <t xml:space="preserve">Tvorba fondu z refundovaných prostředků </t>
  </si>
  <si>
    <t>Převod z FBV (spolufinancování projektů v odvětví bydlení)</t>
  </si>
  <si>
    <t>Převod z FBV (krátkodobá návratná finanční výpomoc)</t>
  </si>
  <si>
    <t>Příjmy z úroků</t>
  </si>
  <si>
    <t>ZAK/SPP</t>
  </si>
  <si>
    <t>5001</t>
  </si>
  <si>
    <t>- Zpřístupnění brněnského podzemí - soubor staveb</t>
  </si>
  <si>
    <t>5002</t>
  </si>
  <si>
    <t>- Nízkoenergetická ZŠ Kamínky</t>
  </si>
  <si>
    <t>5005</t>
  </si>
  <si>
    <t>- Beringie</t>
  </si>
  <si>
    <t>5007</t>
  </si>
  <si>
    <t>- Optimalizace systému provozu sběrných dvorů - I. etapa</t>
  </si>
  <si>
    <t>5013</t>
  </si>
  <si>
    <t>- Sanace skalní stěny v lokalitě Bosonohy - IV.etapa</t>
  </si>
  <si>
    <t>5014</t>
  </si>
  <si>
    <t>- Strategie parkování v městě Brně</t>
  </si>
  <si>
    <t>5015</t>
  </si>
  <si>
    <t>- Rekonstrukce Wilsonova lesa</t>
  </si>
  <si>
    <t>5016</t>
  </si>
  <si>
    <t>- Rekultivace skládky Černovice-I. etapa</t>
  </si>
  <si>
    <t>5017</t>
  </si>
  <si>
    <t>- Revitalizace městských parků, I. etapa</t>
  </si>
  <si>
    <t>5018</t>
  </si>
  <si>
    <t>- Kouzelný svět animací - MUZEUM LOUTEK</t>
  </si>
  <si>
    <t>5020</t>
  </si>
  <si>
    <t>- Petrov</t>
  </si>
  <si>
    <t>5021</t>
  </si>
  <si>
    <t>- Joštova: úsek Moravské nám. - Komenského nám.</t>
  </si>
  <si>
    <t>5022</t>
  </si>
  <si>
    <t>- Moravské náměstí včetně Běhounské</t>
  </si>
  <si>
    <t>5023</t>
  </si>
  <si>
    <t>- Zelný trh</t>
  </si>
  <si>
    <t>5024</t>
  </si>
  <si>
    <t>- Kobližná: prostor u OD Centrum</t>
  </si>
  <si>
    <t>5025</t>
  </si>
  <si>
    <t>- Joštova: úsek Komenského nám. - Údolní</t>
  </si>
  <si>
    <t>5026</t>
  </si>
  <si>
    <t>- CIVITAS-ELAN</t>
  </si>
  <si>
    <t>5033</t>
  </si>
  <si>
    <t>- Přestavba terminálu na Mendlově náměstí</t>
  </si>
  <si>
    <t>5034</t>
  </si>
  <si>
    <t>- Rekonstrukce Úrazové nemocnice</t>
  </si>
  <si>
    <t>5036</t>
  </si>
  <si>
    <t>- Metropolitní síť Brno</t>
  </si>
  <si>
    <t>5038</t>
  </si>
  <si>
    <t>- ZŠ Otevřená</t>
  </si>
  <si>
    <t>5039</t>
  </si>
  <si>
    <t>- Rekonstrukce sportoviště, Glinkova</t>
  </si>
  <si>
    <t>5040</t>
  </si>
  <si>
    <t>- Dětská hřiště - Šelepova Brno</t>
  </si>
  <si>
    <t>5041</t>
  </si>
  <si>
    <t>- Sportovní areál Brno-Útěchov</t>
  </si>
  <si>
    <t>5042</t>
  </si>
  <si>
    <t>- Areál dopravní výchovy</t>
  </si>
  <si>
    <t>5043</t>
  </si>
  <si>
    <t>- Plácky-aktivizační centra</t>
  </si>
  <si>
    <t>5044</t>
  </si>
  <si>
    <t>- Městské středisko krizové a sociální pomoci</t>
  </si>
  <si>
    <t>5045</t>
  </si>
  <si>
    <t>- Centrum zdravotně-sociální pomoci pro děti</t>
  </si>
  <si>
    <t>5046</t>
  </si>
  <si>
    <t>- Výstavba tělocvičny -ZŠ Zeiberlichova</t>
  </si>
  <si>
    <t>5047</t>
  </si>
  <si>
    <t>- ZŠ Úvoz - sportovní hřiště</t>
  </si>
  <si>
    <t>5048</t>
  </si>
  <si>
    <t>- Rekonstrukce sportovišť při ZŠ v Novém Lískovci</t>
  </si>
  <si>
    <t>5049</t>
  </si>
  <si>
    <t>- Rekonstrukce sportovního areálu, ZŠ Vedlejší</t>
  </si>
  <si>
    <t>5050</t>
  </si>
  <si>
    <t>- Odpočinková a sport. zóna "Terénky"</t>
  </si>
  <si>
    <t>5051</t>
  </si>
  <si>
    <t>- Rozvoj sítě cyklistických stezek, II. etapa</t>
  </si>
  <si>
    <t>5052</t>
  </si>
  <si>
    <t>- Rekonstrukce sportovního areálu, ZŠ Heyrovského</t>
  </si>
  <si>
    <t>5053</t>
  </si>
  <si>
    <t>- Stará školka - rekonstrukce a přístavba</t>
  </si>
  <si>
    <t>5054</t>
  </si>
  <si>
    <t>- Centrum pro sport a volný čas Komín</t>
  </si>
  <si>
    <t>5055</t>
  </si>
  <si>
    <t>- Zahrada v pohybu</t>
  </si>
  <si>
    <t>5056</t>
  </si>
  <si>
    <t>- Revitalizace parku Bubeníčkova</t>
  </si>
  <si>
    <t>5057</t>
  </si>
  <si>
    <t>- Areál volného času při ulici Mírová</t>
  </si>
  <si>
    <t>5059</t>
  </si>
  <si>
    <t>- Přístrojové vybavení Úrazové nemocnice</t>
  </si>
  <si>
    <t>5060</t>
  </si>
  <si>
    <t>- Zpřístupnění brněnského podzemí - část Kostnice</t>
  </si>
  <si>
    <t>5063</t>
  </si>
  <si>
    <t>- Rekonstrukce bytového domu Francouzská 44</t>
  </si>
  <si>
    <t>5064</t>
  </si>
  <si>
    <t>- Rekonstrukce bytového domu Francouzská 64</t>
  </si>
  <si>
    <t>5065</t>
  </si>
  <si>
    <t>- Rekonstrukce bytového domu Francouzská 68</t>
  </si>
  <si>
    <t>5066</t>
  </si>
  <si>
    <t>- Rekonstrukce bytového domu Bratislavská 62/Soudní 11</t>
  </si>
  <si>
    <t>5067</t>
  </si>
  <si>
    <t>- Rekonstrukce bytového domu Francouzská 20/Stará 1</t>
  </si>
  <si>
    <t>5068</t>
  </si>
  <si>
    <t>- Rekonstrukce bytového domu Francouzská 42</t>
  </si>
  <si>
    <t>5069</t>
  </si>
  <si>
    <t>- Rekonstrukce bytového domu Spolková 3</t>
  </si>
  <si>
    <t>5070</t>
  </si>
  <si>
    <t>- Rekonstrukce bytového domu Přadlácká 9/Spolková 17</t>
  </si>
  <si>
    <t>5071</t>
  </si>
  <si>
    <t>- Rekonstrukce bytového domu Bratislavská 39</t>
  </si>
  <si>
    <t>5072</t>
  </si>
  <si>
    <t>- Rekonstrukce bytového domu Bratislavská 36a</t>
  </si>
  <si>
    <t>5073</t>
  </si>
  <si>
    <t>- Rekonstrukce bytového domu Bratislavská 60</t>
  </si>
  <si>
    <t>5074</t>
  </si>
  <si>
    <t>- Informační centrum v Běhounské ulici</t>
  </si>
  <si>
    <t>5075</t>
  </si>
  <si>
    <t>- Dopravní telematika 2010-2013</t>
  </si>
  <si>
    <t>5076</t>
  </si>
  <si>
    <t>- Centrum integračních služeb Brno</t>
  </si>
  <si>
    <t>5077</t>
  </si>
  <si>
    <t>- Přírodovědné exploratorium</t>
  </si>
  <si>
    <t>5078</t>
  </si>
  <si>
    <t>- Vila Tugendhat</t>
  </si>
  <si>
    <t>5079</t>
  </si>
  <si>
    <t>- Regionální biocentrum Cacovický ostrov</t>
  </si>
  <si>
    <t>5080</t>
  </si>
  <si>
    <t>- Azylový dům Křenová - rozšíření ubytovací kapacity</t>
  </si>
  <si>
    <t>5082</t>
  </si>
  <si>
    <t>- Špilberk - Jižní křídlo</t>
  </si>
  <si>
    <t>5083</t>
  </si>
  <si>
    <t>- Víceúčelová tělocvična při ZŠ Čejkovická</t>
  </si>
  <si>
    <t>5085</t>
  </si>
  <si>
    <t>- Zateplení Nemocnice Milosrdných bratří</t>
  </si>
  <si>
    <t>5086</t>
  </si>
  <si>
    <t>- Zavedení služby tísňové péče</t>
  </si>
  <si>
    <t>5087</t>
  </si>
  <si>
    <t>- Zateplení ZŠ Novolíšeňská a ZŠ Horácké nám.</t>
  </si>
  <si>
    <t>5088</t>
  </si>
  <si>
    <t>- Zateplení ZŠ Mutěnická Brno</t>
  </si>
  <si>
    <t>5089</t>
  </si>
  <si>
    <t>- Zateplení ZŠ a MŠ Chalabalova a ZŠ Jihomoravské nám.</t>
  </si>
  <si>
    <t>5090</t>
  </si>
  <si>
    <t>- Aplikace metod zvyšování kvality a tvorba procesního modelu MMB</t>
  </si>
  <si>
    <t>5092</t>
  </si>
  <si>
    <t>- Technologické centrum MMB II. Upgrade spisové služby</t>
  </si>
  <si>
    <t>5093</t>
  </si>
  <si>
    <t>- TROLLEY</t>
  </si>
  <si>
    <t>5094</t>
  </si>
  <si>
    <t>- Revitalizace městských parků, II. etapa</t>
  </si>
  <si>
    <t>5095</t>
  </si>
  <si>
    <t>- Divadelní svět Brno</t>
  </si>
  <si>
    <t>5096</t>
  </si>
  <si>
    <t>- Rekonstrukce objektu Hlídka 4</t>
  </si>
  <si>
    <t>5097</t>
  </si>
  <si>
    <t>- ZŠ Novolíšeňská - Sportovní centrum pro všechny generace</t>
  </si>
  <si>
    <t>5098</t>
  </si>
  <si>
    <t>- Park Hvězdička</t>
  </si>
  <si>
    <t>Upravený</t>
  </si>
  <si>
    <t>5100</t>
  </si>
  <si>
    <t>- Procesní optimalizace, implementace projektového řízení a monitoring spokojenosti uživatelů služeb na TSB</t>
  </si>
  <si>
    <t>5101</t>
  </si>
  <si>
    <t>- Sanace skalní stěny v lokalitě Bosonohy - VI.etapa</t>
  </si>
  <si>
    <t>5102</t>
  </si>
  <si>
    <t>- Sportovní areál lokalita Hněvkovského</t>
  </si>
  <si>
    <t>5103</t>
  </si>
  <si>
    <t>- Úprava ploch VZ kolem letohrádku Mitrovských</t>
  </si>
  <si>
    <t>5105</t>
  </si>
  <si>
    <t>- Výstavba parku Pod Plachtami na Kamenném Vrchu II</t>
  </si>
  <si>
    <t>5108</t>
  </si>
  <si>
    <t>- Rekonstrukce parku Lužánky, V. etapa, 2. část</t>
  </si>
  <si>
    <t>5109</t>
  </si>
  <si>
    <t>- Sanace skalní stěny v lokalitě Brno - Bosonohy - V. etapa</t>
  </si>
  <si>
    <t>5112</t>
  </si>
  <si>
    <t>- Digitalizace archivu města Brna</t>
  </si>
  <si>
    <t>5113</t>
  </si>
  <si>
    <t>- Zateplení ZŠ Horní,, ZŠ Janouškova a ZŠ Masarova</t>
  </si>
  <si>
    <t>5114</t>
  </si>
  <si>
    <t>- Zateplení ZŠ Milénova, ZŠ Košinova a ZŠ Novoměstská</t>
  </si>
  <si>
    <t>5115</t>
  </si>
  <si>
    <t>- Zateplení ZŠ Bednárova, ZŠ Heyrovského a ZŠ Plovdivská</t>
  </si>
  <si>
    <t>5116</t>
  </si>
  <si>
    <t>- Dostavba na cyklotrase Brno-Vídeň - I. etapa</t>
  </si>
  <si>
    <t>5119</t>
  </si>
  <si>
    <t>- Knihovna pro město</t>
  </si>
  <si>
    <t>5120</t>
  </si>
  <si>
    <t>- Přírodovědné digitárium - návštěvnické centrum</t>
  </si>
  <si>
    <t>5121</t>
  </si>
  <si>
    <t>- Novostavba tělocvičny (víceúčelové haly) v areálu Sokola při ul. Hanácká</t>
  </si>
  <si>
    <t>5122</t>
  </si>
  <si>
    <t>- Odstranění bariér v rámci transformace penzionu pro důchodce na domov pro seniory</t>
  </si>
  <si>
    <t>5123</t>
  </si>
  <si>
    <t>- Otevřená škola - pohybem k zdravému životnímu stylu</t>
  </si>
  <si>
    <t>5124</t>
  </si>
  <si>
    <t>- IN line dráha při ZŠ Brno, Pavlovská 16, Brno - Kohoutovice</t>
  </si>
  <si>
    <t>5125</t>
  </si>
  <si>
    <t>- Rekonstrukce sportoviště při ZŠ Jasanová 2, Jundrov - 2.etapa</t>
  </si>
  <si>
    <t>5126</t>
  </si>
  <si>
    <t>- Relaxační a pohybové prostroy ZŠ, Bosonožské náměstí 44, včetně technického a sociálního zázemí</t>
  </si>
  <si>
    <t>5127</t>
  </si>
  <si>
    <t>- Sportovní areál při Masarykově základní škole a Mateřské škole Bno, Zemědělská</t>
  </si>
  <si>
    <t>5128</t>
  </si>
  <si>
    <t>- Přístavba mateřské školy Šromova 55, Brno - Chrlice</t>
  </si>
  <si>
    <t>5129</t>
  </si>
  <si>
    <t>- Přístavba MŠ Brno, Tumaňanova 59</t>
  </si>
  <si>
    <t>5130</t>
  </si>
  <si>
    <t>- Přístavba tělocvičny (Kamenačky)</t>
  </si>
  <si>
    <t>5131</t>
  </si>
  <si>
    <t>- Regenerace objektu a areálu Mateřské školy Brno, Chodská 15</t>
  </si>
  <si>
    <t>5132</t>
  </si>
  <si>
    <t>- Rekonstrukce a dostavba MŠ Bratří Pelíšků 7</t>
  </si>
  <si>
    <t>5133</t>
  </si>
  <si>
    <t>- Rozšíření a rekonstrukce ZŠ Brno, Měšťanská 21</t>
  </si>
  <si>
    <t>5134</t>
  </si>
  <si>
    <t>- Stavební úpravy ZŠ Mutěnická - 3. etapa</t>
  </si>
  <si>
    <t>5135</t>
  </si>
  <si>
    <t>- Zelená mateřská škola Oblá</t>
  </si>
  <si>
    <t>5136</t>
  </si>
  <si>
    <t>- ZŠ Brno, Hroznová 1 - nástavba tělocvičny - vybudování jazykové učebny</t>
  </si>
  <si>
    <t>5137</t>
  </si>
  <si>
    <t>- Orlí, Měnínská a Novobranská</t>
  </si>
  <si>
    <t>5006</t>
  </si>
  <si>
    <t>- Joining Forces</t>
  </si>
  <si>
    <t>5009</t>
  </si>
  <si>
    <t>- Regenerace veřejné zeleně a dosadba vegetace v jižní části sídliště Brno-Líšeň</t>
  </si>
  <si>
    <t>5010</t>
  </si>
  <si>
    <t>- Sadové úpravy obnovy lesoparku nad ulicí Raisova v Brně-Novém Lískovci</t>
  </si>
  <si>
    <t>5011</t>
  </si>
  <si>
    <t>- Systémová úprava a dosadba vegetace v Brně-Bystrci</t>
  </si>
  <si>
    <t>5012</t>
  </si>
  <si>
    <t>- Regenerace veřejné zeleně v urbánním celku Brno-Bohunice-jihozápad</t>
  </si>
  <si>
    <t>- Kouzelný svět animací - Muzeum loutek</t>
  </si>
  <si>
    <t>5019</t>
  </si>
  <si>
    <t>- Brněnské architektonické stezky</t>
  </si>
  <si>
    <t>- Kobližná; prostor u OD Centrum</t>
  </si>
  <si>
    <t>5027</t>
  </si>
  <si>
    <t>- REURIS</t>
  </si>
  <si>
    <t>5028</t>
  </si>
  <si>
    <t>- Centrope</t>
  </si>
  <si>
    <t>5035</t>
  </si>
  <si>
    <t>- Superpodatelna</t>
  </si>
  <si>
    <t>5037</t>
  </si>
  <si>
    <t>- Vzdělávání úředníků pro AIS</t>
  </si>
  <si>
    <t>- Rekonstrukce veř. sportoviště za domem Glinkova 13-17</t>
  </si>
  <si>
    <t>- Rekonstrukce sport. areálu, ZŠ Vedlejší</t>
  </si>
  <si>
    <t>- Rozvoj sítě cyklitických stezek, II. etapa</t>
  </si>
  <si>
    <t>- Rek. sport. areálu, ZŠ Heyrovského</t>
  </si>
  <si>
    <t>- Revitalizace parku Bubeníčkova v MČ Brno-Židenice</t>
  </si>
  <si>
    <t>- Areál volného času při ulici Mírová u pramene sv. Floriána</t>
  </si>
  <si>
    <t>5058</t>
  </si>
  <si>
    <t>- Manažer IPRM Brna</t>
  </si>
  <si>
    <t>5081</t>
  </si>
  <si>
    <t>- PRESS</t>
  </si>
  <si>
    <t>5084</t>
  </si>
  <si>
    <t>- Nákup nízkopodlažních ekologických autobusů pro městskou hromadnou dopravu v Brně</t>
  </si>
  <si>
    <t>- Zateplení ZŠ Mutěnická</t>
  </si>
  <si>
    <t>5091</t>
  </si>
  <si>
    <t>- MINIWASTE</t>
  </si>
  <si>
    <t>- Divadelní svět</t>
  </si>
  <si>
    <t>5099</t>
  </si>
  <si>
    <t>- Předprojektová příprava</t>
  </si>
  <si>
    <t>- Procesní optimalizace, implementace projektového řízení                                a monitoring spokojenosti uživatelů služeb na TSB</t>
  </si>
  <si>
    <t>5104</t>
  </si>
  <si>
    <t>- Vypracování hodnotící metodiky architektury z let 1945-1979</t>
  </si>
  <si>
    <t>5106</t>
  </si>
  <si>
    <t>- Úprava zeleně na ulicích Okrouhlá, Vedlejší a Pod Nemocnicí</t>
  </si>
  <si>
    <t>5107</t>
  </si>
  <si>
    <t>- Realizace skladebných částí ÚSES v k.ú. Tuřany</t>
  </si>
  <si>
    <t>5110</t>
  </si>
  <si>
    <t>- Rozvojové dokumenty Strategie pro Brno</t>
  </si>
  <si>
    <t>5111</t>
  </si>
  <si>
    <t>- Optimalizace řízení informatiky MMB</t>
  </si>
  <si>
    <t>5117</t>
  </si>
  <si>
    <t>- Sdružení obcí a měst Jižní Moravy - půjčené prostředky</t>
  </si>
  <si>
    <t>5118</t>
  </si>
  <si>
    <t>- Podpora profesního a osobního růstu zaměstnanců SMB</t>
  </si>
  <si>
    <t>SOCIÁLNÍ FOND</t>
  </si>
  <si>
    <t>Schválený</t>
  </si>
  <si>
    <t>Návrh</t>
  </si>
  <si>
    <t>MMB a MP</t>
  </si>
  <si>
    <t>ZDROJE</t>
  </si>
  <si>
    <t>Příjmy z poplatků rekreačního střediska MP (Sykovec)</t>
  </si>
  <si>
    <t>Příjmy z poplatků rekreačních chat MMB (Jedovnice, Unčín)</t>
  </si>
  <si>
    <t>Zálohový příděl fondu:</t>
  </si>
  <si>
    <t xml:space="preserve"> - za zaměstnance MMB a uvolněné členy ZMB (5 % z hrubých mezd)</t>
  </si>
  <si>
    <t xml:space="preserve"> - za zaměstnance Městské policie (5 % z hrubých mezd)</t>
  </si>
  <si>
    <t>POTŘEBY</t>
  </si>
  <si>
    <t>Magistrát města Brna:</t>
  </si>
  <si>
    <t>Příspěvek na rekreaci</t>
  </si>
  <si>
    <t>Příspěvek na penzijní připojištění / životní pojištění</t>
  </si>
  <si>
    <t>Příspěvek na stravování</t>
  </si>
  <si>
    <t xml:space="preserve">Dary </t>
  </si>
  <si>
    <t>Provozní výdaje rekreačních zařízení (Jedovnice, Unčín)</t>
  </si>
  <si>
    <t>Úhrada prokázaných výdajů odborové organizace na společenskou, kulturní a vzdělávací činnost</t>
  </si>
  <si>
    <t>Jazykové kurzy</t>
  </si>
  <si>
    <t>Setkání s důchodci</t>
  </si>
  <si>
    <t xml:space="preserve">Ošatné </t>
  </si>
  <si>
    <t>Městská policie:</t>
  </si>
  <si>
    <t>Provozní výdaje rekreačních zařízení (Sykovec)</t>
  </si>
  <si>
    <t>Sportovní akce Městské policie</t>
  </si>
  <si>
    <t>Právní služby</t>
  </si>
  <si>
    <t>Příspěvek na MHD</t>
  </si>
  <si>
    <t>Příspěvek na penzijní připojištění</t>
  </si>
  <si>
    <t>Příspěvek sportovnímu klubu MP</t>
  </si>
  <si>
    <t>ZŮSTATEK</t>
  </si>
  <si>
    <t>VEŘEJNÁ SBÍRKA Městské policie Brno</t>
  </si>
  <si>
    <t>Příjmy z veřejné sbírky - peněžité příspěvky</t>
  </si>
  <si>
    <t xml:space="preserve">Zapojení veřejné sbírky k financování provozních výdajů Útulku pro opuštěná zvířata 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</si>
</sst>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_)"/>
    <numFmt numFmtId="166" formatCode="#,##0_);\(#,##0\)"/>
    <numFmt numFmtId="167" formatCode="#,##0.00\ _K_č"/>
    <numFmt numFmtId="168" formatCode="#,##0.00\ &quot;Kč&quot;"/>
    <numFmt numFmtId="169" formatCode="0.0%"/>
    <numFmt numFmtId="170" formatCode="#\ ##,000&quot;Kč&quot;"/>
    <numFmt numFmtId="171" formatCode="#,##0.00&quot;Kč&quot;"/>
    <numFmt numFmtId="172" formatCode="#,##0.000"/>
    <numFmt numFmtId="173" formatCode="d/m/yy"/>
    <numFmt numFmtId="174" formatCode="0.0"/>
    <numFmt numFmtId="175" formatCode="#,##0.0000"/>
    <numFmt numFmtId="176" formatCode="0.000%"/>
    <numFmt numFmtId="177" formatCode="0.0000%"/>
    <numFmt numFmtId="178" formatCode="0.00000%"/>
    <numFmt numFmtId="179" formatCode="#,##0.00000"/>
    <numFmt numFmtId="180" formatCode="0.000"/>
    <numFmt numFmtId="181" formatCode="[$-405]d\.\ mmmm\ yyyy"/>
    <numFmt numFmtId="182" formatCode="mmm/yyyy"/>
    <numFmt numFmtId="183" formatCode="d/m/yy;@"/>
    <numFmt numFmtId="184" formatCode="000\ 00"/>
    <numFmt numFmtId="185" formatCode="#,##0_ ;[Red]\-#,##0\ "/>
    <numFmt numFmtId="186" formatCode="#,##0.0_);\(#,##0.0\)"/>
    <numFmt numFmtId="187" formatCode="#,##0_ ;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-* #,##0.000\ _K_č_-;\-* #,##0.000\ _K_č_-;_-* &quot;-&quot;??\ _K_č_-;_-@_-"/>
    <numFmt numFmtId="192" formatCode="_-* #,##0.0000\ _K_č_-;\-* #,##0.0000\ _K_č_-;_-* &quot;-&quot;??\ _K_č_-;_-@_-"/>
    <numFmt numFmtId="193" formatCode="#,##0;[Red]#,##0"/>
    <numFmt numFmtId="194" formatCode="0_ ;[Red]\-0\ "/>
    <numFmt numFmtId="195" formatCode="0.E+00"/>
    <numFmt numFmtId="196" formatCode="0.00000"/>
    <numFmt numFmtId="197" formatCode="0.0000"/>
    <numFmt numFmtId="198" formatCode="#,##0\ &quot;Kč&quot;"/>
    <numFmt numFmtId="199" formatCode="0.000000"/>
    <numFmt numFmtId="200" formatCode="0.0000000"/>
    <numFmt numFmtId="201" formatCode="d/m"/>
    <numFmt numFmtId="202" formatCode="dd/mm/yy"/>
  </numFmts>
  <fonts count="49">
    <font>
      <sz val="10"/>
      <name val="Arial CE"/>
      <family val="0"/>
    </font>
    <font>
      <sz val="10"/>
      <name val="Courier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Arial CE"/>
      <family val="0"/>
    </font>
    <font>
      <i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3"/>
      <color indexed="10"/>
      <name val="Times New Roman CE"/>
      <family val="0"/>
    </font>
    <font>
      <sz val="13"/>
      <color indexed="10"/>
      <name val="Times New Roman CE"/>
      <family val="0"/>
    </font>
    <font>
      <sz val="8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0"/>
    </font>
    <font>
      <sz val="12"/>
      <name val="Arial"/>
      <family val="0"/>
    </font>
    <font>
      <i/>
      <sz val="13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ill="1" applyAlignment="1">
      <alignment/>
    </xf>
    <xf numFmtId="0" fontId="3" fillId="0" borderId="12" xfId="0" applyFont="1" applyBorder="1" applyAlignment="1">
      <alignment shrinkToFi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justify" wrapText="1"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14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3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14" fillId="0" borderId="23" xfId="0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49" fontId="13" fillId="0" borderId="0" xfId="0" applyNumberFormat="1" applyFont="1" applyAlignment="1">
      <alignment horizontal="fill" vertical="top" wrapText="1"/>
    </xf>
    <xf numFmtId="49" fontId="0" fillId="0" borderId="0" xfId="0" applyNumberFormat="1" applyAlignment="1">
      <alignment horizontal="fill" vertical="top" wrapText="1"/>
    </xf>
    <xf numFmtId="49" fontId="13" fillId="0" borderId="0" xfId="0" applyNumberFormat="1" applyFont="1" applyAlignment="1">
      <alignment wrapText="1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3" fontId="19" fillId="0" borderId="12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 wrapText="1"/>
    </xf>
    <xf numFmtId="3" fontId="19" fillId="0" borderId="12" xfId="0" applyNumberFormat="1" applyFont="1" applyFill="1" applyBorder="1" applyAlignment="1">
      <alignment wrapText="1"/>
    </xf>
    <xf numFmtId="49" fontId="19" fillId="0" borderId="12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4" fillId="0" borderId="10" xfId="0" applyFont="1" applyFill="1" applyBorder="1" applyAlignment="1">
      <alignment shrinkToFit="1"/>
    </xf>
    <xf numFmtId="0" fontId="14" fillId="0" borderId="29" xfId="0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0" fontId="4" fillId="0" borderId="28" xfId="0" applyFont="1" applyFill="1" applyBorder="1" applyAlignment="1">
      <alignment shrinkToFit="1"/>
    </xf>
    <xf numFmtId="0" fontId="14" fillId="0" borderId="0" xfId="0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28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/>
    </xf>
    <xf numFmtId="3" fontId="13" fillId="0" borderId="13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/>
    </xf>
    <xf numFmtId="3" fontId="13" fillId="0" borderId="22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justify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justify" vertical="center" wrapText="1"/>
    </xf>
    <xf numFmtId="3" fontId="13" fillId="0" borderId="16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0" fontId="14" fillId="0" borderId="30" xfId="0" applyFont="1" applyBorder="1" applyAlignment="1">
      <alignment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justify" vertical="center" wrapText="1"/>
    </xf>
    <xf numFmtId="49" fontId="13" fillId="0" borderId="22" xfId="0" applyNumberFormat="1" applyFont="1" applyBorder="1" applyAlignment="1">
      <alignment horizontal="justify" vertical="center" wrapText="1"/>
    </xf>
    <xf numFmtId="0" fontId="4" fillId="0" borderId="12" xfId="0" applyFont="1" applyFill="1" applyBorder="1" applyAlignment="1">
      <alignment shrinkToFit="1"/>
    </xf>
    <xf numFmtId="0" fontId="14" fillId="0" borderId="12" xfId="0" applyFont="1" applyBorder="1" applyAlignment="1">
      <alignment/>
    </xf>
    <xf numFmtId="3" fontId="14" fillId="0" borderId="30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 horizontal="center" vertical="justify" wrapText="1"/>
    </xf>
    <xf numFmtId="49" fontId="13" fillId="0" borderId="19" xfId="0" applyNumberFormat="1" applyFont="1" applyBorder="1" applyAlignment="1">
      <alignment vertical="justify" wrapText="1"/>
    </xf>
    <xf numFmtId="3" fontId="13" fillId="0" borderId="15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justify" vertical="center" wrapText="1"/>
    </xf>
    <xf numFmtId="49" fontId="13" fillId="0" borderId="20" xfId="0" applyNumberFormat="1" applyFont="1" applyBorder="1" applyAlignment="1">
      <alignment horizontal="justify" vertical="center" wrapText="1"/>
    </xf>
    <xf numFmtId="0" fontId="14" fillId="0" borderId="10" xfId="0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shrinkToFi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4" fillId="0" borderId="15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shrinkToFit="1"/>
    </xf>
    <xf numFmtId="3" fontId="30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 shrinkToFit="1"/>
    </xf>
    <xf numFmtId="3" fontId="12" fillId="0" borderId="15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30" fillId="0" borderId="17" xfId="0" applyNumberFormat="1" applyFont="1" applyBorder="1" applyAlignment="1">
      <alignment/>
    </xf>
    <xf numFmtId="0" fontId="4" fillId="0" borderId="28" xfId="0" applyFont="1" applyBorder="1" applyAlignment="1">
      <alignment shrinkToFit="1"/>
    </xf>
    <xf numFmtId="3" fontId="12" fillId="0" borderId="28" xfId="0" applyNumberFormat="1" applyFont="1" applyBorder="1" applyAlignment="1">
      <alignment/>
    </xf>
    <xf numFmtId="3" fontId="30" fillId="0" borderId="28" xfId="0" applyNumberFormat="1" applyFont="1" applyBorder="1" applyAlignment="1">
      <alignment/>
    </xf>
    <xf numFmtId="0" fontId="4" fillId="0" borderId="12" xfId="0" applyFont="1" applyBorder="1" applyAlignment="1">
      <alignment shrinkToFit="1"/>
    </xf>
    <xf numFmtId="3" fontId="12" fillId="0" borderId="0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 wrapText="1" shrinkToFi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6" xfId="0" applyFont="1" applyBorder="1" applyAlignment="1">
      <alignment shrinkToFi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</cellXfs>
  <cellStyles count="51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_x0001_n" xfId="42"/>
    <cellStyle name="Nadpis 1" xfId="43"/>
    <cellStyle name="Nadpis 2" xfId="44"/>
    <cellStyle name="Nadpis 3" xfId="45"/>
    <cellStyle name="Nadpis 4" xfId="46"/>
    <cellStyle name="Název" xfId="47"/>
    <cellStyle name="Nedefinován" xfId="48"/>
    <cellStyle name="Neutrální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61.00390625" style="0" customWidth="1"/>
    <col min="2" max="2" width="21.25390625" style="0" customWidth="1"/>
    <col min="3" max="3" width="23.875" style="0" customWidth="1"/>
    <col min="4" max="4" width="22.375" style="0" customWidth="1"/>
    <col min="5" max="5" width="18.375" style="0" customWidth="1"/>
  </cols>
  <sheetData>
    <row r="1" spans="1:4" ht="16.5" thickBot="1">
      <c r="A1" s="1"/>
      <c r="B1" s="2"/>
      <c r="C1" s="3"/>
      <c r="D1" s="25" t="s">
        <v>0</v>
      </c>
    </row>
    <row r="2" spans="1:4" ht="15.75">
      <c r="A2" s="20" t="s">
        <v>1</v>
      </c>
      <c r="B2" s="33" t="s">
        <v>2</v>
      </c>
      <c r="C2" s="33" t="s">
        <v>11</v>
      </c>
      <c r="D2" s="33" t="s">
        <v>12</v>
      </c>
    </row>
    <row r="3" spans="1:4" ht="16.5" thickBot="1">
      <c r="A3" s="21"/>
      <c r="B3" s="34">
        <v>2010</v>
      </c>
      <c r="C3" s="34">
        <v>2010</v>
      </c>
      <c r="D3" s="34">
        <v>2011</v>
      </c>
    </row>
    <row r="4" spans="1:5" ht="16.5" thickBot="1">
      <c r="A4" s="4" t="s">
        <v>3</v>
      </c>
      <c r="B4" s="5">
        <f>SUM(B5:B12)</f>
        <v>43970</v>
      </c>
      <c r="C4" s="5">
        <f>SUM(C5:C12)</f>
        <v>337197</v>
      </c>
      <c r="D4" s="38">
        <f>SUM(D5:D12)</f>
        <v>43970</v>
      </c>
      <c r="E4" s="24"/>
    </row>
    <row r="5" spans="1:5" ht="15.75">
      <c r="A5" s="40" t="s">
        <v>10</v>
      </c>
      <c r="B5" s="35">
        <v>43970</v>
      </c>
      <c r="C5" s="35">
        <v>43970</v>
      </c>
      <c r="D5" s="35">
        <v>43970</v>
      </c>
      <c r="E5" s="24"/>
    </row>
    <row r="6" spans="1:5" ht="15.75">
      <c r="A6" s="6" t="s">
        <v>13</v>
      </c>
      <c r="B6" s="36"/>
      <c r="C6" s="36">
        <f>18619-100</f>
        <v>18519</v>
      </c>
      <c r="D6" s="36"/>
      <c r="E6" s="31"/>
    </row>
    <row r="7" spans="1:5" ht="15.75">
      <c r="A7" s="6" t="s">
        <v>14</v>
      </c>
      <c r="B7" s="36"/>
      <c r="C7" s="36">
        <v>96482</v>
      </c>
      <c r="D7" s="36"/>
      <c r="E7" s="24"/>
    </row>
    <row r="8" spans="1:5" ht="31.5">
      <c r="A8" s="37" t="s">
        <v>15</v>
      </c>
      <c r="B8" s="36"/>
      <c r="C8" s="36">
        <v>50000</v>
      </c>
      <c r="D8" s="36"/>
      <c r="E8" s="24"/>
    </row>
    <row r="9" spans="1:5" ht="15.75">
      <c r="A9" s="6" t="s">
        <v>16</v>
      </c>
      <c r="B9" s="36"/>
      <c r="C9" s="36">
        <f>128126+100</f>
        <v>128226</v>
      </c>
      <c r="D9" s="36"/>
      <c r="E9" s="24"/>
    </row>
    <row r="10" spans="1:5" ht="15.75">
      <c r="A10" s="6"/>
      <c r="B10" s="8"/>
      <c r="C10" s="8"/>
      <c r="D10" s="36"/>
      <c r="E10" s="24"/>
    </row>
    <row r="11" spans="1:5" ht="15.75">
      <c r="A11" s="6"/>
      <c r="B11" s="8"/>
      <c r="C11" s="8"/>
      <c r="D11" s="36"/>
      <c r="E11" s="24"/>
    </row>
    <row r="12" spans="1:5" ht="16.5" thickBot="1">
      <c r="A12" s="6"/>
      <c r="B12" s="8"/>
      <c r="C12" s="8"/>
      <c r="D12" s="36"/>
      <c r="E12" s="24"/>
    </row>
    <row r="13" spans="1:5" ht="16.5" thickBot="1">
      <c r="A13" s="4" t="s">
        <v>4</v>
      </c>
      <c r="B13" s="9">
        <f>SUM(B14:B16)</f>
        <v>0</v>
      </c>
      <c r="C13" s="9">
        <f>SUM(C14:C16)</f>
        <v>293227</v>
      </c>
      <c r="D13" s="39">
        <f>SUM(D14:D16)</f>
        <v>37260</v>
      </c>
      <c r="E13" s="24"/>
    </row>
    <row r="14" spans="1:5" ht="15.75">
      <c r="A14" s="6" t="s">
        <v>17</v>
      </c>
      <c r="B14" s="36"/>
      <c r="C14" s="36">
        <v>143195</v>
      </c>
      <c r="D14" s="36"/>
      <c r="E14" s="24"/>
    </row>
    <row r="15" spans="1:5" ht="15.75">
      <c r="A15" s="41" t="s">
        <v>18</v>
      </c>
      <c r="B15" s="36"/>
      <c r="C15" s="36">
        <v>150032</v>
      </c>
      <c r="D15" s="36"/>
      <c r="E15" s="24"/>
    </row>
    <row r="16" spans="1:5" ht="15.75">
      <c r="A16" s="32" t="s">
        <v>20</v>
      </c>
      <c r="B16" s="22"/>
      <c r="C16" s="8"/>
      <c r="D16" s="36">
        <v>37260</v>
      </c>
      <c r="E16" s="24"/>
    </row>
    <row r="17" spans="1:5" ht="16.5" thickBot="1">
      <c r="A17" s="6"/>
      <c r="B17" s="8"/>
      <c r="C17" s="8"/>
      <c r="D17" s="36"/>
      <c r="E17" s="24"/>
    </row>
    <row r="18" spans="1:5" ht="16.5" thickBot="1">
      <c r="A18" s="4" t="s">
        <v>5</v>
      </c>
      <c r="B18" s="9">
        <f>+B4-B13</f>
        <v>43970</v>
      </c>
      <c r="C18" s="9">
        <f>+C4-C13</f>
        <v>43970</v>
      </c>
      <c r="D18" s="39">
        <f>+D4-D13</f>
        <v>6710</v>
      </c>
      <c r="E18" s="24"/>
    </row>
    <row r="19" spans="1:4" ht="15.75">
      <c r="A19" s="23"/>
      <c r="B19" s="10"/>
      <c r="C19" s="19"/>
      <c r="D19" s="12"/>
    </row>
    <row r="21" ht="18.75">
      <c r="A21" s="42" t="s">
        <v>21</v>
      </c>
    </row>
  </sheetData>
  <printOptions/>
  <pageMargins left="0.72" right="0.53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75" zoomScaleNormal="75" workbookViewId="0" topLeftCell="A1">
      <selection activeCell="C14" sqref="C14"/>
    </sheetView>
  </sheetViews>
  <sheetFormatPr defaultColWidth="9.00390625" defaultRowHeight="12.75"/>
  <cols>
    <col min="1" max="1" width="58.00390625" style="13" customWidth="1"/>
    <col min="2" max="2" width="22.625" style="13" customWidth="1"/>
    <col min="3" max="3" width="23.625" style="13" customWidth="1"/>
    <col min="4" max="4" width="22.625" style="13" customWidth="1"/>
    <col min="5" max="16384" width="9.125" style="13" customWidth="1"/>
  </cols>
  <sheetData>
    <row r="1" spans="2:4" ht="16.5" thickBot="1">
      <c r="B1" s="3"/>
      <c r="C1" s="2"/>
      <c r="D1" s="2" t="s">
        <v>0</v>
      </c>
    </row>
    <row r="2" spans="1:4" ht="15">
      <c r="A2" s="14" t="s">
        <v>6</v>
      </c>
      <c r="B2" s="33" t="s">
        <v>2</v>
      </c>
      <c r="C2" s="33" t="s">
        <v>11</v>
      </c>
      <c r="D2" s="33" t="s">
        <v>12</v>
      </c>
    </row>
    <row r="3" spans="1:4" ht="15.75" thickBot="1">
      <c r="A3" s="15" t="s">
        <v>7</v>
      </c>
      <c r="B3" s="34">
        <v>2010</v>
      </c>
      <c r="C3" s="34">
        <v>2010</v>
      </c>
      <c r="D3" s="34">
        <v>2011</v>
      </c>
    </row>
    <row r="4" spans="1:4" ht="16.5" thickBot="1">
      <c r="A4" s="4" t="s">
        <v>3</v>
      </c>
      <c r="B4" s="5">
        <f>SUM(B5:B8)</f>
        <v>100000</v>
      </c>
      <c r="C4" s="5">
        <f>SUM(C5:C8)</f>
        <v>100000</v>
      </c>
      <c r="D4" s="5">
        <f>SUM(D5:D8)</f>
        <v>100000</v>
      </c>
    </row>
    <row r="5" spans="1:4" ht="15.75">
      <c r="A5" s="6" t="s">
        <v>8</v>
      </c>
      <c r="B5" s="7">
        <v>100000</v>
      </c>
      <c r="C5" s="7">
        <v>100000</v>
      </c>
      <c r="D5" s="7">
        <v>100000</v>
      </c>
    </row>
    <row r="6" spans="1:4" ht="15.75">
      <c r="A6" s="6"/>
      <c r="B6" s="7"/>
      <c r="C6" s="7"/>
      <c r="D6" s="7"/>
    </row>
    <row r="7" spans="1:4" ht="15.75">
      <c r="A7" s="6"/>
      <c r="B7" s="7"/>
      <c r="C7" s="7"/>
      <c r="D7" s="7"/>
    </row>
    <row r="8" spans="1:4" ht="16.5" thickBot="1">
      <c r="A8" s="6"/>
      <c r="B8" s="7"/>
      <c r="C8" s="7"/>
      <c r="D8" s="7"/>
    </row>
    <row r="9" spans="1:4" ht="16.5" thickBot="1">
      <c r="A9" s="4" t="s">
        <v>4</v>
      </c>
      <c r="B9" s="9"/>
      <c r="C9" s="9"/>
      <c r="D9" s="9"/>
    </row>
    <row r="10" spans="1:4" ht="15.75">
      <c r="A10" s="16"/>
      <c r="B10" s="17"/>
      <c r="C10" s="17"/>
      <c r="D10" s="17"/>
    </row>
    <row r="11" spans="1:4" ht="15.75">
      <c r="A11" s="6"/>
      <c r="B11" s="8"/>
      <c r="C11" s="8"/>
      <c r="D11" s="8"/>
    </row>
    <row r="12" spans="1:4" ht="15.75">
      <c r="A12" s="6"/>
      <c r="B12" s="7"/>
      <c r="C12" s="7"/>
      <c r="D12" s="7"/>
    </row>
    <row r="13" spans="1:4" ht="15.75">
      <c r="A13" s="6"/>
      <c r="B13" s="7"/>
      <c r="C13" s="7"/>
      <c r="D13" s="7"/>
    </row>
    <row r="14" spans="1:4" ht="15.75">
      <c r="A14" s="6"/>
      <c r="B14" s="7"/>
      <c r="C14" s="7"/>
      <c r="D14" s="7"/>
    </row>
    <row r="15" spans="1:4" ht="16.5" thickBot="1">
      <c r="A15" s="6"/>
      <c r="B15" s="7"/>
      <c r="C15" s="7"/>
      <c r="D15" s="7"/>
    </row>
    <row r="16" spans="1:4" ht="16.5" thickBot="1">
      <c r="A16" s="4" t="s">
        <v>5</v>
      </c>
      <c r="B16" s="9">
        <f>+B4-B9</f>
        <v>100000</v>
      </c>
      <c r="C16" s="9">
        <f>+C4-C9</f>
        <v>100000</v>
      </c>
      <c r="D16" s="9">
        <f>+D4-D9</f>
        <v>100000</v>
      </c>
    </row>
    <row r="17" spans="1:3" ht="15.75">
      <c r="A17" s="18"/>
      <c r="B17" s="11"/>
      <c r="C17" s="11"/>
    </row>
    <row r="18" spans="1:4" ht="15.75">
      <c r="A18" s="26"/>
      <c r="B18" s="27"/>
      <c r="C18" s="27"/>
      <c r="D18" s="27"/>
    </row>
    <row r="19" spans="1:4" ht="15.75">
      <c r="A19" s="28"/>
      <c r="B19" s="29"/>
      <c r="C19" s="28"/>
      <c r="D19" s="28"/>
    </row>
    <row r="20" spans="1:4" ht="15.75">
      <c r="A20" s="30"/>
      <c r="B20" s="29"/>
      <c r="C20" s="28"/>
      <c r="D20" s="28"/>
    </row>
    <row r="21" spans="1:4" ht="15.75">
      <c r="A21" s="28"/>
      <c r="B21" s="29"/>
      <c r="C21" s="28"/>
      <c r="D21" s="28"/>
    </row>
    <row r="22" spans="1:2" ht="15.75">
      <c r="A22" s="28"/>
      <c r="B22" s="28"/>
    </row>
    <row r="23" spans="1:2" s="11" customFormat="1" ht="15.75">
      <c r="A23" s="28"/>
      <c r="B23" s="28"/>
    </row>
    <row r="24" spans="1:2" s="11" customFormat="1" ht="15.75">
      <c r="A24" s="28"/>
      <c r="B24" s="28"/>
    </row>
    <row r="25" spans="1:2" s="11" customFormat="1" ht="15.75">
      <c r="A25" s="28"/>
      <c r="B25" s="28"/>
    </row>
    <row r="26" spans="1:2" s="11" customFormat="1" ht="15.75">
      <c r="A26" s="28"/>
      <c r="B26" s="28"/>
    </row>
    <row r="27" spans="1:2" s="11" customFormat="1" ht="15.75">
      <c r="A27" s="28"/>
      <c r="B27" s="28"/>
    </row>
    <row r="28" spans="1:2" s="11" customFormat="1" ht="15.75">
      <c r="A28" s="28"/>
      <c r="B28" s="28"/>
    </row>
    <row r="29" spans="1:2" s="11" customFormat="1" ht="15.75">
      <c r="A29" s="28"/>
      <c r="B29" s="28"/>
    </row>
    <row r="30" spans="1:2" s="11" customFormat="1" ht="15.75">
      <c r="A30" s="28"/>
      <c r="B30" s="28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75" zoomScaleNormal="75" workbookViewId="0" topLeftCell="A1">
      <selection activeCell="D14" sqref="D14"/>
    </sheetView>
  </sheetViews>
  <sheetFormatPr defaultColWidth="9.00390625" defaultRowHeight="12.75"/>
  <cols>
    <col min="1" max="1" width="63.625" style="0" customWidth="1"/>
    <col min="2" max="2" width="23.75390625" style="0" customWidth="1"/>
    <col min="3" max="3" width="24.00390625" style="0" customWidth="1"/>
    <col min="4" max="4" width="25.125" style="0" customWidth="1"/>
  </cols>
  <sheetData>
    <row r="1" spans="1:4" ht="16.5" thickBot="1">
      <c r="A1" s="1"/>
      <c r="B1" s="2"/>
      <c r="C1" s="3"/>
      <c r="D1" s="25" t="s">
        <v>0</v>
      </c>
    </row>
    <row r="2" spans="1:4" ht="15.75">
      <c r="A2" s="20" t="s">
        <v>9</v>
      </c>
      <c r="B2" s="33" t="s">
        <v>2</v>
      </c>
      <c r="C2" s="33" t="s">
        <v>11</v>
      </c>
      <c r="D2" s="33" t="s">
        <v>12</v>
      </c>
    </row>
    <row r="3" spans="1:4" ht="16.5" thickBot="1">
      <c r="A3" s="21"/>
      <c r="B3" s="34">
        <v>2010</v>
      </c>
      <c r="C3" s="34">
        <v>2010</v>
      </c>
      <c r="D3" s="34">
        <v>2011</v>
      </c>
    </row>
    <row r="4" spans="1:4" ht="16.5" thickBot="1">
      <c r="A4" s="4" t="s">
        <v>3</v>
      </c>
      <c r="B4" s="5">
        <f>SUM(B5:B11)</f>
        <v>11695</v>
      </c>
      <c r="C4" s="5">
        <f>SUM(C5:C11)</f>
        <v>11695</v>
      </c>
      <c r="D4" s="5">
        <f>SUM(D5:D11)</f>
        <v>11695</v>
      </c>
    </row>
    <row r="5" spans="1:4" ht="15.75">
      <c r="A5" s="6" t="s">
        <v>8</v>
      </c>
      <c r="B5" s="7">
        <v>11695</v>
      </c>
      <c r="C5" s="7">
        <v>11695</v>
      </c>
      <c r="D5" s="35">
        <v>11695</v>
      </c>
    </row>
    <row r="6" spans="1:4" ht="15.75">
      <c r="A6" s="6"/>
      <c r="B6" s="8"/>
      <c r="C6" s="8"/>
      <c r="D6" s="36"/>
    </row>
    <row r="7" spans="1:4" ht="15.75">
      <c r="A7" s="6"/>
      <c r="B7" s="8"/>
      <c r="C7" s="8"/>
      <c r="D7" s="8"/>
    </row>
    <row r="8" spans="1:4" ht="15.75">
      <c r="A8" s="6"/>
      <c r="B8" s="8"/>
      <c r="C8" s="8"/>
      <c r="D8" s="8"/>
    </row>
    <row r="9" spans="1:4" ht="15.75">
      <c r="A9" s="6"/>
      <c r="B9" s="8"/>
      <c r="C9" s="8"/>
      <c r="D9" s="8"/>
    </row>
    <row r="10" spans="1:4" ht="15.75">
      <c r="A10" s="6"/>
      <c r="B10" s="8"/>
      <c r="C10" s="8"/>
      <c r="D10" s="8"/>
    </row>
    <row r="11" spans="1:4" ht="16.5" thickBot="1">
      <c r="A11" s="6"/>
      <c r="B11" s="8"/>
      <c r="C11" s="8"/>
      <c r="D11" s="8"/>
    </row>
    <row r="12" spans="1:4" ht="16.5" thickBot="1">
      <c r="A12" s="4" t="s">
        <v>4</v>
      </c>
      <c r="B12" s="9">
        <f>SUM(B13:B15)</f>
        <v>0</v>
      </c>
      <c r="C12" s="9">
        <f>SUM(C13:C15)</f>
        <v>0</v>
      </c>
      <c r="D12" s="9">
        <f>SUM(D13:D15)</f>
        <v>11695</v>
      </c>
    </row>
    <row r="13" spans="1:4" ht="15.75">
      <c r="A13" s="6" t="s">
        <v>19</v>
      </c>
      <c r="B13" s="8"/>
      <c r="C13" s="8"/>
      <c r="D13" s="8">
        <v>11695</v>
      </c>
    </row>
    <row r="14" spans="1:4" ht="15.75">
      <c r="A14" s="6"/>
      <c r="B14" s="8"/>
      <c r="C14" s="8"/>
      <c r="D14" s="8"/>
    </row>
    <row r="15" spans="1:4" ht="15.75">
      <c r="A15" s="32"/>
      <c r="B15" s="22"/>
      <c r="C15" s="8"/>
      <c r="D15" s="8"/>
    </row>
    <row r="16" spans="1:4" ht="16.5" thickBot="1">
      <c r="A16" s="6"/>
      <c r="B16" s="8"/>
      <c r="C16" s="8"/>
      <c r="D16" s="8"/>
    </row>
    <row r="17" spans="1:4" ht="16.5" thickBot="1">
      <c r="A17" s="4" t="s">
        <v>5</v>
      </c>
      <c r="B17" s="9">
        <f>+B4-B12</f>
        <v>11695</v>
      </c>
      <c r="C17" s="9">
        <f>+C4-C12</f>
        <v>11695</v>
      </c>
      <c r="D17" s="9">
        <f>+D4-D12</f>
        <v>0</v>
      </c>
    </row>
    <row r="18" spans="1:4" ht="15.75">
      <c r="A18" s="23"/>
      <c r="B18" s="10"/>
      <c r="C18" s="19"/>
      <c r="D18" s="12"/>
    </row>
    <row r="20" ht="15.75">
      <c r="A20" s="28"/>
    </row>
    <row r="21" ht="15.75">
      <c r="A21" s="28"/>
    </row>
    <row r="22" ht="15.75">
      <c r="A22" s="28"/>
    </row>
    <row r="23" ht="15.75">
      <c r="A23" s="28"/>
    </row>
  </sheetData>
  <printOptions/>
  <pageMargins left="0.7874015748031497" right="0.6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0"/>
  <sheetViews>
    <sheetView showZeros="0" zoomScale="75" zoomScaleNormal="75" workbookViewId="0" topLeftCell="A1">
      <selection activeCell="A2" sqref="A2"/>
    </sheetView>
  </sheetViews>
  <sheetFormatPr defaultColWidth="9.00390625" defaultRowHeight="12.75"/>
  <cols>
    <col min="1" max="1" width="9.125" style="100" customWidth="1"/>
    <col min="2" max="2" width="65.625" style="43" customWidth="1"/>
    <col min="3" max="3" width="11.375" style="43" customWidth="1"/>
    <col min="4" max="4" width="13.75390625" style="43" customWidth="1"/>
    <col min="5" max="9" width="18.375" style="43" customWidth="1"/>
    <col min="10" max="10" width="14.00390625" style="43" customWidth="1"/>
    <col min="11" max="16384" width="9.125" style="43" customWidth="1"/>
  </cols>
  <sheetData>
    <row r="1" spans="5:9" ht="17.25" thickBot="1">
      <c r="E1" s="101"/>
      <c r="F1" s="101"/>
      <c r="G1" s="101"/>
      <c r="I1" s="101" t="s">
        <v>0</v>
      </c>
    </row>
    <row r="2" spans="1:9" ht="16.5">
      <c r="A2" s="102"/>
      <c r="B2" s="46" t="s">
        <v>90</v>
      </c>
      <c r="C2" s="46" t="s">
        <v>91</v>
      </c>
      <c r="D2" s="46" t="s">
        <v>92</v>
      </c>
      <c r="E2" s="103" t="s">
        <v>23</v>
      </c>
      <c r="F2" s="103" t="s">
        <v>93</v>
      </c>
      <c r="G2" s="103" t="s">
        <v>94</v>
      </c>
      <c r="H2" s="103" t="s">
        <v>95</v>
      </c>
      <c r="I2" s="103" t="s">
        <v>94</v>
      </c>
    </row>
    <row r="3" spans="1:9" ht="17.25" thickBot="1">
      <c r="A3" s="104"/>
      <c r="B3" s="49" t="s">
        <v>96</v>
      </c>
      <c r="C3" s="49" t="s">
        <v>97</v>
      </c>
      <c r="D3" s="49" t="s">
        <v>98</v>
      </c>
      <c r="E3" s="105" t="s">
        <v>25</v>
      </c>
      <c r="F3" s="105" t="s">
        <v>25</v>
      </c>
      <c r="G3" s="105" t="s">
        <v>26</v>
      </c>
      <c r="H3" s="105" t="s">
        <v>99</v>
      </c>
      <c r="I3" s="105" t="s">
        <v>100</v>
      </c>
    </row>
    <row r="4" spans="1:9" ht="17.25" thickBot="1">
      <c r="A4" s="104"/>
      <c r="B4" s="52" t="s">
        <v>3</v>
      </c>
      <c r="C4" s="52"/>
      <c r="D4" s="52"/>
      <c r="E4" s="106">
        <f>SUM(E5:E12)</f>
        <v>1217638</v>
      </c>
      <c r="F4" s="106">
        <f>SUM(F5:F12)</f>
        <v>1339270</v>
      </c>
      <c r="G4" s="106">
        <f>SUM(G5:G12)</f>
        <v>1244126</v>
      </c>
      <c r="H4" s="106">
        <f>SUM(H5:H12)</f>
        <v>772044</v>
      </c>
      <c r="I4" s="106">
        <f>SUM(I5:I12)</f>
        <v>1244918</v>
      </c>
    </row>
    <row r="5" spans="1:9" ht="16.5">
      <c r="A5" s="104"/>
      <c r="B5" s="55" t="s">
        <v>10</v>
      </c>
      <c r="C5" s="55"/>
      <c r="D5" s="55"/>
      <c r="E5" s="107">
        <v>517638</v>
      </c>
      <c r="F5" s="108">
        <v>660206</v>
      </c>
      <c r="G5" s="108">
        <v>660206</v>
      </c>
      <c r="H5" s="108">
        <f>G193</f>
        <v>0</v>
      </c>
      <c r="I5" s="108">
        <f>G193</f>
        <v>0</v>
      </c>
    </row>
    <row r="6" spans="1:9" ht="16.5">
      <c r="A6" s="104"/>
      <c r="B6" s="55" t="s">
        <v>101</v>
      </c>
      <c r="C6" s="55"/>
      <c r="D6" s="55"/>
      <c r="E6" s="107">
        <v>320000</v>
      </c>
      <c r="F6" s="108">
        <v>349300</v>
      </c>
      <c r="G6" s="108">
        <v>347800</v>
      </c>
      <c r="H6" s="108">
        <v>250000</v>
      </c>
      <c r="I6" s="108">
        <v>250000</v>
      </c>
    </row>
    <row r="7" spans="1:9" ht="16.5">
      <c r="A7" s="104"/>
      <c r="B7" s="32" t="s">
        <v>102</v>
      </c>
      <c r="C7" s="32"/>
      <c r="D7" s="32"/>
      <c r="E7" s="107">
        <v>0</v>
      </c>
      <c r="F7" s="108">
        <v>66974</v>
      </c>
      <c r="G7" s="108">
        <v>66974</v>
      </c>
      <c r="H7" s="108"/>
      <c r="I7" s="108"/>
    </row>
    <row r="8" spans="1:9" ht="16.5" customHeight="1">
      <c r="A8" s="104"/>
      <c r="B8" s="55" t="s">
        <v>103</v>
      </c>
      <c r="C8" s="55"/>
      <c r="D8" s="55"/>
      <c r="E8" s="107"/>
      <c r="F8" s="108"/>
      <c r="G8" s="108"/>
      <c r="H8" s="108">
        <v>22044</v>
      </c>
      <c r="I8" s="108">
        <v>22044</v>
      </c>
    </row>
    <row r="9" spans="1:10" ht="16.5" customHeight="1">
      <c r="A9" s="104"/>
      <c r="B9" s="55" t="s">
        <v>104</v>
      </c>
      <c r="C9" s="55"/>
      <c r="D9" s="55"/>
      <c r="E9" s="107"/>
      <c r="F9" s="108">
        <v>74790</v>
      </c>
      <c r="G9" s="108">
        <v>101146</v>
      </c>
      <c r="H9" s="108"/>
      <c r="I9" s="108">
        <v>472874</v>
      </c>
      <c r="J9" s="43">
        <v>74790378.38</v>
      </c>
    </row>
    <row r="10" spans="1:9" ht="16.5" customHeight="1">
      <c r="A10" s="104"/>
      <c r="B10" s="55" t="s">
        <v>105</v>
      </c>
      <c r="C10" s="55"/>
      <c r="D10" s="55"/>
      <c r="E10" s="107">
        <v>120000</v>
      </c>
      <c r="F10" s="108">
        <v>178000</v>
      </c>
      <c r="G10" s="108">
        <v>58000</v>
      </c>
      <c r="H10" s="108">
        <v>240000</v>
      </c>
      <c r="I10" s="108">
        <v>240000</v>
      </c>
    </row>
    <row r="11" spans="1:9" ht="16.5" customHeight="1">
      <c r="A11" s="104"/>
      <c r="B11" s="55" t="s">
        <v>106</v>
      </c>
      <c r="C11" s="55"/>
      <c r="D11" s="55"/>
      <c r="E11" s="107">
        <v>250000</v>
      </c>
      <c r="F11" s="108"/>
      <c r="G11" s="108"/>
      <c r="H11" s="108">
        <v>250000</v>
      </c>
      <c r="I11" s="108">
        <v>250000</v>
      </c>
    </row>
    <row r="12" spans="1:9" ht="17.25" thickBot="1">
      <c r="A12" s="109"/>
      <c r="B12" s="55" t="s">
        <v>107</v>
      </c>
      <c r="C12" s="55"/>
      <c r="D12" s="55"/>
      <c r="E12" s="107">
        <v>10000</v>
      </c>
      <c r="F12" s="108">
        <v>10000</v>
      </c>
      <c r="G12" s="108">
        <v>10000</v>
      </c>
      <c r="H12" s="108">
        <v>10000</v>
      </c>
      <c r="I12" s="108">
        <v>10000</v>
      </c>
    </row>
    <row r="13" spans="1:9" ht="17.25" thickBot="1">
      <c r="A13" s="110"/>
      <c r="B13" s="111" t="s">
        <v>4</v>
      </c>
      <c r="C13" s="106">
        <f aca="true" t="shared" si="0" ref="C13:I13">C14+C15+C129</f>
        <v>4841823</v>
      </c>
      <c r="D13" s="106">
        <f t="shared" si="0"/>
        <v>1743946</v>
      </c>
      <c r="E13" s="106">
        <f t="shared" si="0"/>
        <v>1217638</v>
      </c>
      <c r="F13" s="112">
        <f t="shared" si="0"/>
        <v>1293956</v>
      </c>
      <c r="G13" s="112">
        <f t="shared" si="0"/>
        <v>1244126</v>
      </c>
      <c r="H13" s="112">
        <f t="shared" si="0"/>
        <v>723872</v>
      </c>
      <c r="I13" s="112">
        <f t="shared" si="0"/>
        <v>1244918</v>
      </c>
    </row>
    <row r="14" spans="1:9" ht="16.5">
      <c r="A14" s="102"/>
      <c r="B14" s="113"/>
      <c r="C14" s="114"/>
      <c r="D14" s="113"/>
      <c r="E14" s="58"/>
      <c r="F14" s="115"/>
      <c r="G14" s="116"/>
      <c r="H14" s="115"/>
      <c r="I14" s="115"/>
    </row>
    <row r="15" spans="1:9" ht="16.5">
      <c r="A15" s="117" t="s">
        <v>108</v>
      </c>
      <c r="B15" s="118" t="s">
        <v>31</v>
      </c>
      <c r="C15" s="119">
        <f aca="true" t="shared" si="1" ref="C15:I15">SUM(C16:C125)</f>
        <v>4379161</v>
      </c>
      <c r="D15" s="120">
        <f t="shared" si="1"/>
        <v>1620053</v>
      </c>
      <c r="E15" s="68">
        <f t="shared" si="1"/>
        <v>1039873</v>
      </c>
      <c r="F15" s="121">
        <f t="shared" si="1"/>
        <v>1136543</v>
      </c>
      <c r="G15" s="122">
        <f t="shared" si="1"/>
        <v>1083416</v>
      </c>
      <c r="H15" s="121">
        <f t="shared" si="1"/>
        <v>602983</v>
      </c>
      <c r="I15" s="121">
        <f t="shared" si="1"/>
        <v>1184576</v>
      </c>
    </row>
    <row r="16" spans="1:9" ht="16.5">
      <c r="A16" s="123" t="s">
        <v>109</v>
      </c>
      <c r="B16" s="124" t="s">
        <v>110</v>
      </c>
      <c r="C16" s="107">
        <v>130000</v>
      </c>
      <c r="D16" s="125">
        <v>62000</v>
      </c>
      <c r="E16" s="56">
        <v>37800</v>
      </c>
      <c r="F16" s="108">
        <v>95800</v>
      </c>
      <c r="G16" s="126">
        <v>95800</v>
      </c>
      <c r="H16" s="108">
        <v>10000</v>
      </c>
      <c r="I16" s="108">
        <v>10000</v>
      </c>
    </row>
    <row r="17" spans="1:9" ht="16.5">
      <c r="A17" s="127" t="s">
        <v>111</v>
      </c>
      <c r="B17" s="128" t="s">
        <v>112</v>
      </c>
      <c r="C17" s="107">
        <v>32500</v>
      </c>
      <c r="D17" s="125">
        <v>19534</v>
      </c>
      <c r="E17" s="56"/>
      <c r="F17" s="108">
        <v>2</v>
      </c>
      <c r="G17" s="126">
        <v>2</v>
      </c>
      <c r="H17" s="108"/>
      <c r="I17" s="108"/>
    </row>
    <row r="18" spans="1:9" ht="16.5">
      <c r="A18" s="127" t="s">
        <v>113</v>
      </c>
      <c r="B18" s="128" t="s">
        <v>114</v>
      </c>
      <c r="C18" s="107">
        <v>81877</v>
      </c>
      <c r="D18" s="125">
        <v>45000</v>
      </c>
      <c r="E18" s="56">
        <v>32090</v>
      </c>
      <c r="F18" s="108">
        <v>50477</v>
      </c>
      <c r="G18" s="126">
        <v>50477</v>
      </c>
      <c r="H18" s="108"/>
      <c r="I18" s="108"/>
    </row>
    <row r="19" spans="1:9" ht="16.5">
      <c r="A19" s="127" t="s">
        <v>115</v>
      </c>
      <c r="B19" s="128" t="s">
        <v>116</v>
      </c>
      <c r="C19" s="107">
        <v>20000</v>
      </c>
      <c r="D19" s="125"/>
      <c r="E19" s="56">
        <v>400</v>
      </c>
      <c r="F19" s="108">
        <v>450</v>
      </c>
      <c r="G19" s="126">
        <v>450</v>
      </c>
      <c r="H19" s="108"/>
      <c r="I19" s="108"/>
    </row>
    <row r="20" spans="1:9" ht="16.5">
      <c r="A20" s="127" t="s">
        <v>117</v>
      </c>
      <c r="B20" s="128" t="s">
        <v>118</v>
      </c>
      <c r="C20" s="107">
        <v>5364</v>
      </c>
      <c r="D20" s="125">
        <v>3449</v>
      </c>
      <c r="E20" s="56">
        <v>4364</v>
      </c>
      <c r="F20" s="108">
        <v>5364</v>
      </c>
      <c r="G20" s="126">
        <v>5364</v>
      </c>
      <c r="H20" s="108"/>
      <c r="I20" s="108"/>
    </row>
    <row r="21" spans="1:9" ht="16.5">
      <c r="A21" s="127" t="s">
        <v>119</v>
      </c>
      <c r="B21" s="128" t="s">
        <v>120</v>
      </c>
      <c r="C21" s="107">
        <v>4099</v>
      </c>
      <c r="D21" s="125"/>
      <c r="E21" s="56">
        <v>4000</v>
      </c>
      <c r="F21" s="108"/>
      <c r="G21" s="126"/>
      <c r="H21" s="108">
        <v>4099</v>
      </c>
      <c r="I21" s="108">
        <v>4099</v>
      </c>
    </row>
    <row r="22" spans="1:9" ht="16.5">
      <c r="A22" s="127" t="s">
        <v>121</v>
      </c>
      <c r="B22" s="128" t="s">
        <v>122</v>
      </c>
      <c r="C22" s="107">
        <v>51803</v>
      </c>
      <c r="D22" s="129">
        <v>24920</v>
      </c>
      <c r="E22" s="56">
        <v>2000</v>
      </c>
      <c r="F22" s="108">
        <v>2000</v>
      </c>
      <c r="G22" s="126">
        <v>1000</v>
      </c>
      <c r="H22" s="108">
        <v>5000</v>
      </c>
      <c r="I22" s="108">
        <v>5000</v>
      </c>
    </row>
    <row r="23" spans="1:9" ht="16.5">
      <c r="A23" s="127" t="s">
        <v>123</v>
      </c>
      <c r="B23" s="128" t="s">
        <v>124</v>
      </c>
      <c r="C23" s="107">
        <v>83040</v>
      </c>
      <c r="D23" s="125"/>
      <c r="E23" s="130">
        <v>2300</v>
      </c>
      <c r="F23" s="108">
        <v>2300</v>
      </c>
      <c r="G23" s="126">
        <v>2300</v>
      </c>
      <c r="H23" s="108"/>
      <c r="I23" s="108"/>
    </row>
    <row r="24" spans="1:9" ht="16.5">
      <c r="A24" s="127" t="s">
        <v>125</v>
      </c>
      <c r="B24" s="128" t="s">
        <v>126</v>
      </c>
      <c r="C24" s="107">
        <v>100908</v>
      </c>
      <c r="D24" s="125">
        <v>63000</v>
      </c>
      <c r="E24" s="56">
        <v>55000</v>
      </c>
      <c r="F24" s="108">
        <v>22471</v>
      </c>
      <c r="G24" s="126">
        <v>22471</v>
      </c>
      <c r="H24" s="108">
        <v>50000</v>
      </c>
      <c r="I24" s="108">
        <v>50000</v>
      </c>
    </row>
    <row r="25" spans="1:9" ht="16.5">
      <c r="A25" s="127" t="s">
        <v>127</v>
      </c>
      <c r="B25" s="128" t="s">
        <v>128</v>
      </c>
      <c r="C25" s="107">
        <v>41132</v>
      </c>
      <c r="D25" s="125">
        <v>28225</v>
      </c>
      <c r="E25" s="56">
        <v>35000</v>
      </c>
      <c r="F25" s="108">
        <v>38000</v>
      </c>
      <c r="G25" s="126">
        <v>38000</v>
      </c>
      <c r="H25" s="108">
        <v>2180</v>
      </c>
      <c r="I25" s="108">
        <v>2180</v>
      </c>
    </row>
    <row r="26" spans="1:9" ht="16.5">
      <c r="A26" s="127" t="s">
        <v>129</v>
      </c>
      <c r="B26" s="128" t="s">
        <v>130</v>
      </c>
      <c r="C26" s="107">
        <v>12605</v>
      </c>
      <c r="D26" s="125">
        <v>8000</v>
      </c>
      <c r="E26" s="56">
        <v>10605</v>
      </c>
      <c r="F26" s="108">
        <v>2605</v>
      </c>
      <c r="G26" s="126">
        <v>2605</v>
      </c>
      <c r="H26" s="108">
        <v>10000</v>
      </c>
      <c r="I26" s="108">
        <v>10000</v>
      </c>
    </row>
    <row r="27" spans="1:9" ht="16.5">
      <c r="A27" s="127" t="s">
        <v>131</v>
      </c>
      <c r="B27" s="128" t="s">
        <v>132</v>
      </c>
      <c r="C27" s="107">
        <v>204500</v>
      </c>
      <c r="D27" s="125">
        <v>120483</v>
      </c>
      <c r="E27" s="56">
        <v>174500</v>
      </c>
      <c r="F27" s="108">
        <v>162646</v>
      </c>
      <c r="G27" s="126">
        <v>164947</v>
      </c>
      <c r="H27" s="108">
        <v>20000</v>
      </c>
      <c r="I27" s="108">
        <v>20000</v>
      </c>
    </row>
    <row r="28" spans="1:9" ht="16.5">
      <c r="A28" s="127" t="s">
        <v>133</v>
      </c>
      <c r="B28" s="128" t="s">
        <v>134</v>
      </c>
      <c r="C28" s="107">
        <v>175300</v>
      </c>
      <c r="D28" s="125">
        <v>73319</v>
      </c>
      <c r="E28" s="56">
        <v>125300</v>
      </c>
      <c r="F28" s="108">
        <v>144413</v>
      </c>
      <c r="G28" s="126">
        <v>142112</v>
      </c>
      <c r="H28" s="108"/>
      <c r="I28" s="108"/>
    </row>
    <row r="29" spans="1:9" ht="16.5">
      <c r="A29" s="127" t="s">
        <v>135</v>
      </c>
      <c r="B29" s="128" t="s">
        <v>136</v>
      </c>
      <c r="C29" s="107">
        <v>53923</v>
      </c>
      <c r="D29" s="125">
        <v>40000</v>
      </c>
      <c r="E29" s="56">
        <v>5000</v>
      </c>
      <c r="F29" s="108">
        <v>1000</v>
      </c>
      <c r="G29" s="126">
        <v>1000</v>
      </c>
      <c r="H29" s="108"/>
      <c r="I29" s="108"/>
    </row>
    <row r="30" spans="1:9" ht="16.5">
      <c r="A30" s="127" t="s">
        <v>137</v>
      </c>
      <c r="B30" s="128" t="s">
        <v>138</v>
      </c>
      <c r="C30" s="107">
        <v>27500</v>
      </c>
      <c r="D30" s="125">
        <v>19163</v>
      </c>
      <c r="E30" s="56">
        <v>19708</v>
      </c>
      <c r="F30" s="108">
        <v>20900</v>
      </c>
      <c r="G30" s="126">
        <v>20900</v>
      </c>
      <c r="H30" s="108"/>
      <c r="I30" s="108"/>
    </row>
    <row r="31" spans="1:9" ht="16.5">
      <c r="A31" s="127" t="s">
        <v>139</v>
      </c>
      <c r="B31" s="128" t="s">
        <v>140</v>
      </c>
      <c r="C31" s="107">
        <v>194422</v>
      </c>
      <c r="D31" s="125">
        <v>95664</v>
      </c>
      <c r="E31" s="56">
        <v>7000</v>
      </c>
      <c r="F31" s="108">
        <v>1000</v>
      </c>
      <c r="G31" s="126">
        <v>1000</v>
      </c>
      <c r="H31" s="108">
        <v>90000</v>
      </c>
      <c r="I31" s="108">
        <v>90000</v>
      </c>
    </row>
    <row r="32" spans="1:9" ht="16.5">
      <c r="A32" s="127" t="s">
        <v>141</v>
      </c>
      <c r="B32" s="128" t="s">
        <v>142</v>
      </c>
      <c r="C32" s="107"/>
      <c r="D32" s="125"/>
      <c r="E32" s="56">
        <v>4430</v>
      </c>
      <c r="F32" s="108">
        <v>8430</v>
      </c>
      <c r="G32" s="126">
        <v>2430</v>
      </c>
      <c r="H32" s="108">
        <v>1000</v>
      </c>
      <c r="I32" s="108">
        <v>8000</v>
      </c>
    </row>
    <row r="33" spans="1:9" ht="16.5">
      <c r="A33" s="127" t="s">
        <v>143</v>
      </c>
      <c r="B33" s="128" t="s">
        <v>144</v>
      </c>
      <c r="C33" s="107">
        <v>115000</v>
      </c>
      <c r="D33" s="125"/>
      <c r="E33" s="56">
        <v>0</v>
      </c>
      <c r="F33" s="108"/>
      <c r="G33" s="126"/>
      <c r="H33" s="108"/>
      <c r="I33" s="108"/>
    </row>
    <row r="34" spans="1:9" ht="16.5">
      <c r="A34" s="127" t="s">
        <v>145</v>
      </c>
      <c r="B34" s="128" t="s">
        <v>146</v>
      </c>
      <c r="C34" s="107">
        <v>31300</v>
      </c>
      <c r="D34" s="125">
        <v>10781</v>
      </c>
      <c r="E34" s="56">
        <v>28900</v>
      </c>
      <c r="F34" s="108">
        <v>29919</v>
      </c>
      <c r="G34" s="126">
        <v>29919</v>
      </c>
      <c r="H34" s="108"/>
      <c r="I34" s="108"/>
    </row>
    <row r="35" spans="1:9" ht="16.5">
      <c r="A35" s="127" t="s">
        <v>147</v>
      </c>
      <c r="B35" s="128" t="s">
        <v>148</v>
      </c>
      <c r="C35" s="107">
        <v>60000</v>
      </c>
      <c r="D35" s="125"/>
      <c r="E35" s="56"/>
      <c r="F35" s="108"/>
      <c r="G35" s="126"/>
      <c r="H35" s="108"/>
      <c r="I35" s="108"/>
    </row>
    <row r="36" spans="1:9" ht="16.5">
      <c r="A36" s="127" t="s">
        <v>149</v>
      </c>
      <c r="B36" s="128" t="s">
        <v>150</v>
      </c>
      <c r="C36" s="107">
        <v>216900</v>
      </c>
      <c r="D36" s="125">
        <v>40000</v>
      </c>
      <c r="E36" s="56">
        <v>25000</v>
      </c>
      <c r="F36" s="108">
        <v>2000</v>
      </c>
      <c r="G36" s="126">
        <v>2000</v>
      </c>
      <c r="H36" s="108">
        <v>5000</v>
      </c>
      <c r="I36" s="108">
        <v>50000</v>
      </c>
    </row>
    <row r="37" spans="1:9" ht="16.5">
      <c r="A37" s="127" t="s">
        <v>151</v>
      </c>
      <c r="B37" s="128" t="s">
        <v>152</v>
      </c>
      <c r="C37" s="107">
        <v>6550</v>
      </c>
      <c r="D37" s="125">
        <v>4221</v>
      </c>
      <c r="E37" s="56">
        <v>4360</v>
      </c>
      <c r="F37" s="108">
        <v>6189</v>
      </c>
      <c r="G37" s="126">
        <v>6189</v>
      </c>
      <c r="H37" s="108"/>
      <c r="I37" s="108"/>
    </row>
    <row r="38" spans="1:9" ht="16.5">
      <c r="A38" s="127" t="s">
        <v>153</v>
      </c>
      <c r="B38" s="128" t="s">
        <v>154</v>
      </c>
      <c r="C38" s="107">
        <v>4000</v>
      </c>
      <c r="D38" s="125">
        <v>3446</v>
      </c>
      <c r="E38" s="56">
        <v>3680</v>
      </c>
      <c r="F38" s="108">
        <v>3680</v>
      </c>
      <c r="G38" s="126">
        <v>3680</v>
      </c>
      <c r="H38" s="108"/>
      <c r="I38" s="108"/>
    </row>
    <row r="39" spans="1:9" ht="16.5">
      <c r="A39" s="127" t="s">
        <v>155</v>
      </c>
      <c r="B39" s="128" t="s">
        <v>156</v>
      </c>
      <c r="C39" s="107">
        <v>16500</v>
      </c>
      <c r="D39" s="125">
        <v>11100</v>
      </c>
      <c r="E39" s="56">
        <v>15550</v>
      </c>
      <c r="F39" s="108">
        <v>2550</v>
      </c>
      <c r="G39" s="126">
        <v>1050</v>
      </c>
      <c r="H39" s="108">
        <v>5000</v>
      </c>
      <c r="I39" s="108">
        <v>5000</v>
      </c>
    </row>
    <row r="40" spans="1:9" ht="16.5">
      <c r="A40" s="127" t="s">
        <v>157</v>
      </c>
      <c r="B40" s="128" t="s">
        <v>158</v>
      </c>
      <c r="C40" s="107">
        <v>101500</v>
      </c>
      <c r="D40" s="125">
        <v>35150</v>
      </c>
      <c r="E40" s="56">
        <v>16400</v>
      </c>
      <c r="F40" s="108">
        <v>1000</v>
      </c>
      <c r="G40" s="126">
        <v>1000</v>
      </c>
      <c r="H40" s="108">
        <v>1000</v>
      </c>
      <c r="I40" s="108">
        <v>1000</v>
      </c>
    </row>
    <row r="41" spans="1:9" ht="16.5">
      <c r="A41" s="127" t="s">
        <v>159</v>
      </c>
      <c r="B41" s="128" t="s">
        <v>160</v>
      </c>
      <c r="C41" s="107">
        <v>13200</v>
      </c>
      <c r="D41" s="125">
        <v>12210</v>
      </c>
      <c r="E41" s="56">
        <v>5550</v>
      </c>
      <c r="F41" s="108">
        <v>2550</v>
      </c>
      <c r="G41" s="126">
        <v>2550</v>
      </c>
      <c r="H41" s="108">
        <v>5000</v>
      </c>
      <c r="I41" s="108">
        <v>5000</v>
      </c>
    </row>
    <row r="42" spans="1:9" ht="16.5">
      <c r="A42" s="127" t="s">
        <v>161</v>
      </c>
      <c r="B42" s="128" t="s">
        <v>162</v>
      </c>
      <c r="C42" s="107">
        <v>13980</v>
      </c>
      <c r="D42" s="125">
        <v>13932</v>
      </c>
      <c r="E42" s="56">
        <v>6000</v>
      </c>
      <c r="F42" s="108">
        <v>3000</v>
      </c>
      <c r="G42" s="126">
        <v>1000</v>
      </c>
      <c r="H42" s="108">
        <v>11832</v>
      </c>
      <c r="I42" s="108">
        <v>11832</v>
      </c>
    </row>
    <row r="43" spans="1:9" ht="16.5">
      <c r="A43" s="127" t="s">
        <v>163</v>
      </c>
      <c r="B43" s="128" t="s">
        <v>164</v>
      </c>
      <c r="C43" s="107">
        <v>11703</v>
      </c>
      <c r="D43" s="125">
        <v>10236</v>
      </c>
      <c r="E43" s="56">
        <v>8000</v>
      </c>
      <c r="F43" s="108">
        <v>5000</v>
      </c>
      <c r="G43" s="126">
        <v>1000</v>
      </c>
      <c r="H43" s="108">
        <v>10539</v>
      </c>
      <c r="I43" s="108">
        <v>10539</v>
      </c>
    </row>
    <row r="44" spans="1:9" ht="16.5">
      <c r="A44" s="127" t="s">
        <v>165</v>
      </c>
      <c r="B44" s="128" t="s">
        <v>166</v>
      </c>
      <c r="C44" s="107">
        <v>33500</v>
      </c>
      <c r="D44" s="125">
        <v>28000</v>
      </c>
      <c r="E44" s="56">
        <v>10000</v>
      </c>
      <c r="F44" s="108">
        <v>3000</v>
      </c>
      <c r="G44" s="126">
        <v>3000</v>
      </c>
      <c r="H44" s="108">
        <v>10000</v>
      </c>
      <c r="I44" s="108">
        <v>10000</v>
      </c>
    </row>
    <row r="45" spans="1:9" ht="16.5">
      <c r="A45" s="127" t="s">
        <v>167</v>
      </c>
      <c r="B45" s="128" t="s">
        <v>168</v>
      </c>
      <c r="C45" s="107">
        <v>22700</v>
      </c>
      <c r="D45" s="125">
        <v>19000</v>
      </c>
      <c r="E45" s="56">
        <v>14150</v>
      </c>
      <c r="F45" s="108">
        <v>4150</v>
      </c>
      <c r="G45" s="126">
        <v>1150</v>
      </c>
      <c r="H45" s="108">
        <v>10000</v>
      </c>
      <c r="I45" s="108">
        <v>10000</v>
      </c>
    </row>
    <row r="46" spans="1:9" ht="16.5">
      <c r="A46" s="127" t="s">
        <v>169</v>
      </c>
      <c r="B46" s="128" t="s">
        <v>170</v>
      </c>
      <c r="C46" s="107">
        <v>19122</v>
      </c>
      <c r="D46" s="125">
        <v>16650</v>
      </c>
      <c r="E46" s="56">
        <v>4380</v>
      </c>
      <c r="F46" s="108">
        <v>9780</v>
      </c>
      <c r="G46" s="126">
        <v>9780</v>
      </c>
      <c r="H46" s="108">
        <v>9981</v>
      </c>
      <c r="I46" s="108">
        <v>9981</v>
      </c>
    </row>
    <row r="47" spans="1:9" ht="16.5">
      <c r="A47" s="127" t="s">
        <v>171</v>
      </c>
      <c r="B47" s="128" t="s">
        <v>172</v>
      </c>
      <c r="C47" s="107">
        <v>10638</v>
      </c>
      <c r="D47" s="125">
        <v>8868</v>
      </c>
      <c r="E47" s="56">
        <v>3000</v>
      </c>
      <c r="F47" s="108">
        <v>4700</v>
      </c>
      <c r="G47" s="126">
        <v>4700</v>
      </c>
      <c r="H47" s="108">
        <v>5311</v>
      </c>
      <c r="I47" s="108">
        <v>5311</v>
      </c>
    </row>
    <row r="48" spans="1:9" ht="16.5">
      <c r="A48" s="127" t="s">
        <v>173</v>
      </c>
      <c r="B48" s="128" t="s">
        <v>174</v>
      </c>
      <c r="C48" s="107">
        <v>19140</v>
      </c>
      <c r="D48" s="125">
        <v>13840</v>
      </c>
      <c r="E48" s="56">
        <v>17733</v>
      </c>
      <c r="F48" s="108">
        <v>18273</v>
      </c>
      <c r="G48" s="126">
        <v>18273</v>
      </c>
      <c r="H48" s="108"/>
      <c r="I48" s="108"/>
    </row>
    <row r="49" spans="1:9" ht="16.5">
      <c r="A49" s="127" t="s">
        <v>175</v>
      </c>
      <c r="B49" s="128" t="s">
        <v>176</v>
      </c>
      <c r="C49" s="107">
        <v>33238</v>
      </c>
      <c r="D49" s="125">
        <v>20564</v>
      </c>
      <c r="E49" s="56">
        <v>14370</v>
      </c>
      <c r="F49" s="108">
        <v>32666</v>
      </c>
      <c r="G49" s="126">
        <v>32016</v>
      </c>
      <c r="H49" s="108">
        <v>650</v>
      </c>
      <c r="I49" s="108">
        <v>650</v>
      </c>
    </row>
    <row r="50" spans="1:9" ht="16.5">
      <c r="A50" s="127" t="s">
        <v>177</v>
      </c>
      <c r="B50" s="128" t="s">
        <v>178</v>
      </c>
      <c r="C50" s="107">
        <v>8177</v>
      </c>
      <c r="D50" s="125">
        <v>6954</v>
      </c>
      <c r="E50" s="56">
        <v>7100</v>
      </c>
      <c r="F50" s="108">
        <v>7100</v>
      </c>
      <c r="G50" s="126">
        <v>7100</v>
      </c>
      <c r="H50" s="108"/>
      <c r="I50" s="108"/>
    </row>
    <row r="51" spans="1:9" ht="16.5">
      <c r="A51" s="127" t="s">
        <v>179</v>
      </c>
      <c r="B51" s="128" t="s">
        <v>180</v>
      </c>
      <c r="C51" s="107">
        <v>7500</v>
      </c>
      <c r="D51" s="125">
        <v>6938</v>
      </c>
      <c r="E51" s="56">
        <v>4000</v>
      </c>
      <c r="F51" s="108">
        <v>3000</v>
      </c>
      <c r="G51" s="126">
        <v>1000</v>
      </c>
      <c r="H51" s="108">
        <v>6221</v>
      </c>
      <c r="I51" s="108">
        <v>6221</v>
      </c>
    </row>
    <row r="52" spans="1:9" ht="16.5">
      <c r="A52" s="127" t="s">
        <v>181</v>
      </c>
      <c r="B52" s="128" t="s">
        <v>182</v>
      </c>
      <c r="C52" s="107">
        <v>25250</v>
      </c>
      <c r="D52" s="125">
        <v>16684</v>
      </c>
      <c r="E52" s="56">
        <v>17287</v>
      </c>
      <c r="F52" s="108">
        <v>2629</v>
      </c>
      <c r="G52" s="126">
        <v>629</v>
      </c>
      <c r="H52" s="108">
        <v>5000</v>
      </c>
      <c r="I52" s="108">
        <v>5000</v>
      </c>
    </row>
    <row r="53" spans="1:9" ht="16.5">
      <c r="A53" s="127" t="s">
        <v>183</v>
      </c>
      <c r="B53" s="128" t="s">
        <v>184</v>
      </c>
      <c r="C53" s="107">
        <v>3930</v>
      </c>
      <c r="D53" s="125">
        <v>3608</v>
      </c>
      <c r="E53" s="56">
        <v>3500</v>
      </c>
      <c r="F53" s="108">
        <v>3500</v>
      </c>
      <c r="G53" s="126">
        <v>500</v>
      </c>
      <c r="H53" s="108"/>
      <c r="I53" s="108"/>
    </row>
    <row r="54" spans="1:9" ht="16.5">
      <c r="A54" s="127" t="s">
        <v>185</v>
      </c>
      <c r="B54" s="128" t="s">
        <v>186</v>
      </c>
      <c r="C54" s="107">
        <v>11869</v>
      </c>
      <c r="D54" s="125">
        <v>9712</v>
      </c>
      <c r="E54" s="56">
        <v>6869</v>
      </c>
      <c r="F54" s="108">
        <v>6869</v>
      </c>
      <c r="G54" s="126">
        <v>6869</v>
      </c>
      <c r="H54" s="108">
        <v>5000</v>
      </c>
      <c r="I54" s="108">
        <v>5000</v>
      </c>
    </row>
    <row r="55" spans="1:9" ht="16.5">
      <c r="A55" s="127" t="s">
        <v>187</v>
      </c>
      <c r="B55" s="128" t="s">
        <v>188</v>
      </c>
      <c r="C55" s="107">
        <v>9202</v>
      </c>
      <c r="D55" s="125">
        <v>6460</v>
      </c>
      <c r="E55" s="56">
        <v>5269</v>
      </c>
      <c r="F55" s="108">
        <v>3269</v>
      </c>
      <c r="G55" s="126">
        <v>1269</v>
      </c>
      <c r="H55" s="108">
        <v>7494</v>
      </c>
      <c r="I55" s="108">
        <v>7494</v>
      </c>
    </row>
    <row r="56" spans="1:9" ht="16.5">
      <c r="A56" s="127" t="s">
        <v>189</v>
      </c>
      <c r="B56" s="128" t="s">
        <v>190</v>
      </c>
      <c r="C56" s="107">
        <v>25700</v>
      </c>
      <c r="D56" s="125">
        <v>23000</v>
      </c>
      <c r="E56" s="56">
        <v>25300</v>
      </c>
      <c r="F56" s="108">
        <v>7168</v>
      </c>
      <c r="G56" s="126">
        <v>7168</v>
      </c>
      <c r="H56" s="108">
        <v>18228</v>
      </c>
      <c r="I56" s="108">
        <v>18228</v>
      </c>
    </row>
    <row r="57" spans="1:9" ht="16.5">
      <c r="A57" s="127" t="s">
        <v>191</v>
      </c>
      <c r="B57" s="128" t="s">
        <v>192</v>
      </c>
      <c r="C57" s="107">
        <v>39311</v>
      </c>
      <c r="D57" s="125">
        <v>12565</v>
      </c>
      <c r="E57" s="56">
        <v>10000</v>
      </c>
      <c r="F57" s="108">
        <v>5000</v>
      </c>
      <c r="G57" s="126">
        <v>5000</v>
      </c>
      <c r="H57" s="108">
        <v>10000</v>
      </c>
      <c r="I57" s="108">
        <v>10000</v>
      </c>
    </row>
    <row r="58" spans="1:9" ht="16.5">
      <c r="A58" s="127" t="s">
        <v>193</v>
      </c>
      <c r="B58" s="128" t="s">
        <v>194</v>
      </c>
      <c r="C58" s="107">
        <v>26206</v>
      </c>
      <c r="D58" s="125">
        <v>6329</v>
      </c>
      <c r="E58" s="56">
        <v>10000</v>
      </c>
      <c r="F58" s="108">
        <v>5000</v>
      </c>
      <c r="G58" s="126">
        <v>5000</v>
      </c>
      <c r="H58" s="108">
        <v>3000</v>
      </c>
      <c r="I58" s="108">
        <v>20000</v>
      </c>
    </row>
    <row r="59" spans="1:9" ht="16.5">
      <c r="A59" s="127" t="s">
        <v>195</v>
      </c>
      <c r="B59" s="128" t="s">
        <v>196</v>
      </c>
      <c r="C59" s="107">
        <v>27631</v>
      </c>
      <c r="D59" s="125">
        <v>6728</v>
      </c>
      <c r="E59" s="56">
        <v>8000</v>
      </c>
      <c r="F59" s="108">
        <v>6200</v>
      </c>
      <c r="G59" s="126">
        <v>6200</v>
      </c>
      <c r="H59" s="108">
        <v>5000</v>
      </c>
      <c r="I59" s="108">
        <v>28000</v>
      </c>
    </row>
    <row r="60" spans="1:9" ht="16.5">
      <c r="A60" s="127" t="s">
        <v>197</v>
      </c>
      <c r="B60" s="128" t="s">
        <v>198</v>
      </c>
      <c r="C60" s="107">
        <v>36103</v>
      </c>
      <c r="D60" s="125">
        <v>9100</v>
      </c>
      <c r="E60" s="56">
        <v>10000</v>
      </c>
      <c r="F60" s="108">
        <v>5600</v>
      </c>
      <c r="G60" s="126">
        <v>5600</v>
      </c>
      <c r="H60" s="108">
        <v>5000</v>
      </c>
      <c r="I60" s="108">
        <v>25000</v>
      </c>
    </row>
    <row r="61" spans="1:9" ht="16.5">
      <c r="A61" s="127" t="s">
        <v>199</v>
      </c>
      <c r="B61" s="128" t="s">
        <v>200</v>
      </c>
      <c r="C61" s="107">
        <v>30281</v>
      </c>
      <c r="D61" s="125">
        <v>7470</v>
      </c>
      <c r="E61" s="56">
        <v>10000</v>
      </c>
      <c r="F61" s="108">
        <v>5600</v>
      </c>
      <c r="G61" s="126">
        <v>5600</v>
      </c>
      <c r="H61" s="108">
        <v>3000</v>
      </c>
      <c r="I61" s="108">
        <v>30000</v>
      </c>
    </row>
    <row r="62" spans="1:9" ht="16.5">
      <c r="A62" s="127" t="s">
        <v>201</v>
      </c>
      <c r="B62" s="128" t="s">
        <v>202</v>
      </c>
      <c r="C62" s="107">
        <v>45302</v>
      </c>
      <c r="D62" s="125">
        <v>11676</v>
      </c>
      <c r="E62" s="56">
        <v>10000</v>
      </c>
      <c r="F62" s="108">
        <v>5000</v>
      </c>
      <c r="G62" s="126">
        <v>5000</v>
      </c>
      <c r="H62" s="108">
        <v>3000</v>
      </c>
      <c r="I62" s="108">
        <v>20000</v>
      </c>
    </row>
    <row r="63" spans="1:9" ht="16.5">
      <c r="A63" s="127" t="s">
        <v>203</v>
      </c>
      <c r="B63" s="128" t="s">
        <v>204</v>
      </c>
      <c r="C63" s="107">
        <v>35000</v>
      </c>
      <c r="D63" s="125"/>
      <c r="E63" s="56">
        <v>1000</v>
      </c>
      <c r="F63" s="108">
        <v>8000</v>
      </c>
      <c r="G63" s="126">
        <v>8000</v>
      </c>
      <c r="H63" s="108">
        <v>1000</v>
      </c>
      <c r="I63" s="108">
        <v>1000</v>
      </c>
    </row>
    <row r="64" spans="1:9" ht="16.5">
      <c r="A64" s="127" t="s">
        <v>205</v>
      </c>
      <c r="B64" s="128" t="s">
        <v>206</v>
      </c>
      <c r="C64" s="107">
        <v>32010</v>
      </c>
      <c r="D64" s="125">
        <v>7389</v>
      </c>
      <c r="E64" s="56">
        <v>1000</v>
      </c>
      <c r="F64" s="108">
        <v>5800</v>
      </c>
      <c r="G64" s="126">
        <v>5800</v>
      </c>
      <c r="H64" s="108">
        <v>5000</v>
      </c>
      <c r="I64" s="108">
        <v>30000</v>
      </c>
    </row>
    <row r="65" spans="1:9" ht="16.5">
      <c r="A65" s="127" t="s">
        <v>207</v>
      </c>
      <c r="B65" s="128" t="s">
        <v>208</v>
      </c>
      <c r="C65" s="107">
        <v>35865</v>
      </c>
      <c r="D65" s="125">
        <v>9034</v>
      </c>
      <c r="E65" s="56">
        <v>1000</v>
      </c>
      <c r="F65" s="108">
        <v>7400</v>
      </c>
      <c r="G65" s="126">
        <v>7400</v>
      </c>
      <c r="H65" s="108">
        <v>1000</v>
      </c>
      <c r="I65" s="108">
        <v>15000</v>
      </c>
    </row>
    <row r="66" spans="1:9" ht="16.5">
      <c r="A66" s="127" t="s">
        <v>209</v>
      </c>
      <c r="B66" s="128" t="s">
        <v>210</v>
      </c>
      <c r="C66" s="107">
        <v>45000</v>
      </c>
      <c r="D66" s="125"/>
      <c r="E66" s="56">
        <v>1000</v>
      </c>
      <c r="F66" s="108">
        <v>10000</v>
      </c>
      <c r="G66" s="126">
        <v>10000</v>
      </c>
      <c r="H66" s="108">
        <v>1000</v>
      </c>
      <c r="I66" s="108">
        <v>1000</v>
      </c>
    </row>
    <row r="67" spans="1:9" ht="16.5">
      <c r="A67" s="127" t="s">
        <v>211</v>
      </c>
      <c r="B67" s="128" t="s">
        <v>212</v>
      </c>
      <c r="C67" s="107">
        <v>22000</v>
      </c>
      <c r="D67" s="125"/>
      <c r="E67" s="56">
        <v>1000</v>
      </c>
      <c r="F67" s="108">
        <v>5400</v>
      </c>
      <c r="G67" s="126">
        <v>5400</v>
      </c>
      <c r="H67" s="108">
        <v>1000</v>
      </c>
      <c r="I67" s="108">
        <v>1000</v>
      </c>
    </row>
    <row r="68" spans="1:9" ht="16.5">
      <c r="A68" s="127" t="s">
        <v>213</v>
      </c>
      <c r="B68" s="128" t="s">
        <v>214</v>
      </c>
      <c r="C68" s="107">
        <v>20000</v>
      </c>
      <c r="D68" s="125"/>
      <c r="E68" s="56">
        <v>1000</v>
      </c>
      <c r="F68" s="108">
        <v>5000</v>
      </c>
      <c r="G68" s="126">
        <v>5000</v>
      </c>
      <c r="H68" s="108">
        <v>1000</v>
      </c>
      <c r="I68" s="108">
        <v>1000</v>
      </c>
    </row>
    <row r="69" spans="1:9" ht="16.5">
      <c r="A69" s="127" t="s">
        <v>215</v>
      </c>
      <c r="B69" s="128" t="s">
        <v>216</v>
      </c>
      <c r="C69" s="107">
        <v>2150</v>
      </c>
      <c r="D69" s="125">
        <v>1989</v>
      </c>
      <c r="E69" s="56">
        <v>1750</v>
      </c>
      <c r="F69" s="108">
        <v>0</v>
      </c>
      <c r="G69" s="126">
        <v>0</v>
      </c>
      <c r="H69" s="108"/>
      <c r="I69" s="108">
        <v>0</v>
      </c>
    </row>
    <row r="70" spans="1:9" ht="16.5">
      <c r="A70" s="127" t="s">
        <v>217</v>
      </c>
      <c r="B70" s="128" t="s">
        <v>218</v>
      </c>
      <c r="C70" s="107">
        <v>372500</v>
      </c>
      <c r="D70" s="131">
        <v>150000</v>
      </c>
      <c r="E70" s="56">
        <v>31300</v>
      </c>
      <c r="F70" s="108">
        <v>21300</v>
      </c>
      <c r="G70" s="126">
        <v>14300</v>
      </c>
      <c r="H70" s="108">
        <v>5000</v>
      </c>
      <c r="I70" s="108">
        <v>5000</v>
      </c>
    </row>
    <row r="71" spans="1:9" ht="16.5">
      <c r="A71" s="127" t="s">
        <v>219</v>
      </c>
      <c r="B71" s="128" t="s">
        <v>220</v>
      </c>
      <c r="C71" s="107"/>
      <c r="D71" s="125"/>
      <c r="E71" s="56">
        <v>8000</v>
      </c>
      <c r="F71" s="108">
        <v>8000</v>
      </c>
      <c r="G71" s="126">
        <v>8000</v>
      </c>
      <c r="H71" s="108"/>
      <c r="I71" s="108"/>
    </row>
    <row r="72" spans="1:9" ht="16.5">
      <c r="A72" s="127" t="s">
        <v>221</v>
      </c>
      <c r="B72" s="132" t="s">
        <v>222</v>
      </c>
      <c r="C72" s="107">
        <v>86200</v>
      </c>
      <c r="D72" s="125">
        <v>65000</v>
      </c>
      <c r="E72" s="56">
        <v>42000</v>
      </c>
      <c r="F72" s="108">
        <v>25000</v>
      </c>
      <c r="G72" s="126">
        <v>21000</v>
      </c>
      <c r="H72" s="108">
        <v>54700</v>
      </c>
      <c r="I72" s="108">
        <v>54700</v>
      </c>
    </row>
    <row r="73" spans="1:9" ht="16.5">
      <c r="A73" s="127" t="s">
        <v>223</v>
      </c>
      <c r="B73" s="128" t="s">
        <v>224</v>
      </c>
      <c r="C73" s="107">
        <v>173845</v>
      </c>
      <c r="D73" s="125">
        <v>155985</v>
      </c>
      <c r="E73" s="56">
        <v>58776</v>
      </c>
      <c r="F73" s="108">
        <v>45376</v>
      </c>
      <c r="G73" s="126">
        <v>45376</v>
      </c>
      <c r="H73" s="108">
        <v>15000</v>
      </c>
      <c r="I73" s="108">
        <v>90000</v>
      </c>
    </row>
    <row r="74" spans="1:9" ht="16.5">
      <c r="A74" s="127" t="s">
        <v>225</v>
      </c>
      <c r="B74" s="128" t="s">
        <v>226</v>
      </c>
      <c r="C74" s="107">
        <v>18949</v>
      </c>
      <c r="D74" s="125">
        <v>16327</v>
      </c>
      <c r="E74" s="56">
        <v>15000</v>
      </c>
      <c r="F74" s="108">
        <v>10000</v>
      </c>
      <c r="G74" s="126">
        <v>10000</v>
      </c>
      <c r="H74" s="108">
        <v>8480</v>
      </c>
      <c r="I74" s="108">
        <v>8480</v>
      </c>
    </row>
    <row r="75" spans="1:9" ht="16.5">
      <c r="A75" s="127" t="s">
        <v>227</v>
      </c>
      <c r="B75" s="128" t="s">
        <v>228</v>
      </c>
      <c r="C75" s="107">
        <v>21152</v>
      </c>
      <c r="D75" s="125">
        <v>14360</v>
      </c>
      <c r="E75" s="56">
        <v>18152</v>
      </c>
      <c r="F75" s="108">
        <v>10000</v>
      </c>
      <c r="G75" s="126">
        <v>2000</v>
      </c>
      <c r="H75" s="108">
        <v>18152</v>
      </c>
      <c r="I75" s="108">
        <v>18152</v>
      </c>
    </row>
    <row r="76" spans="1:9" ht="16.5">
      <c r="A76" s="127" t="s">
        <v>229</v>
      </c>
      <c r="B76" s="128" t="s">
        <v>230</v>
      </c>
      <c r="C76" s="107">
        <v>151123</v>
      </c>
      <c r="D76" s="125">
        <v>42131</v>
      </c>
      <c r="E76" s="56">
        <v>20000</v>
      </c>
      <c r="F76" s="108">
        <v>5000</v>
      </c>
      <c r="G76" s="126">
        <v>1500</v>
      </c>
      <c r="H76" s="108">
        <v>30000</v>
      </c>
      <c r="I76" s="108">
        <v>50000</v>
      </c>
    </row>
    <row r="77" spans="1:9" ht="16.5">
      <c r="A77" s="127" t="s">
        <v>231</v>
      </c>
      <c r="B77" s="128" t="s">
        <v>232</v>
      </c>
      <c r="C77" s="107">
        <v>50150</v>
      </c>
      <c r="D77" s="125">
        <v>40000</v>
      </c>
      <c r="E77" s="56">
        <v>15000</v>
      </c>
      <c r="F77" s="108">
        <v>5000</v>
      </c>
      <c r="G77" s="126">
        <v>5000</v>
      </c>
      <c r="H77" s="108">
        <v>30000</v>
      </c>
      <c r="I77" s="108">
        <v>30000</v>
      </c>
    </row>
    <row r="78" spans="1:9" ht="16.5">
      <c r="A78" s="127" t="s">
        <v>233</v>
      </c>
      <c r="B78" s="128" t="s">
        <v>234</v>
      </c>
      <c r="C78" s="107">
        <v>26116</v>
      </c>
      <c r="D78" s="125">
        <v>8057</v>
      </c>
      <c r="E78" s="56"/>
      <c r="F78" s="108">
        <v>25816</v>
      </c>
      <c r="G78" s="126">
        <v>25816</v>
      </c>
      <c r="H78" s="108"/>
      <c r="I78" s="108"/>
    </row>
    <row r="79" spans="1:9" ht="16.5">
      <c r="A79" s="127" t="s">
        <v>235</v>
      </c>
      <c r="B79" s="128" t="s">
        <v>236</v>
      </c>
      <c r="C79" s="107">
        <v>18940</v>
      </c>
      <c r="D79" s="125">
        <v>11500</v>
      </c>
      <c r="E79" s="56"/>
      <c r="F79" s="108">
        <v>300</v>
      </c>
      <c r="G79" s="126">
        <v>300</v>
      </c>
      <c r="H79" s="108">
        <v>10000</v>
      </c>
      <c r="I79" s="108">
        <v>10000</v>
      </c>
    </row>
    <row r="80" spans="1:9" ht="16.5">
      <c r="A80" s="127" t="s">
        <v>237</v>
      </c>
      <c r="B80" s="128" t="s">
        <v>238</v>
      </c>
      <c r="C80" s="107">
        <v>58779</v>
      </c>
      <c r="D80" s="125">
        <v>22568</v>
      </c>
      <c r="E80" s="56"/>
      <c r="F80" s="108">
        <v>58779</v>
      </c>
      <c r="G80" s="126">
        <v>58279</v>
      </c>
      <c r="H80" s="108"/>
      <c r="I80" s="108"/>
    </row>
    <row r="81" spans="1:9" ht="16.5">
      <c r="A81" s="127" t="s">
        <v>239</v>
      </c>
      <c r="B81" s="128" t="s">
        <v>240</v>
      </c>
      <c r="C81" s="107">
        <v>38500</v>
      </c>
      <c r="D81" s="125">
        <v>15918</v>
      </c>
      <c r="E81" s="56"/>
      <c r="F81" s="108">
        <v>38500</v>
      </c>
      <c r="G81" s="126">
        <v>38500</v>
      </c>
      <c r="H81" s="108"/>
      <c r="I81" s="108"/>
    </row>
    <row r="82" spans="1:9" ht="16.5">
      <c r="A82" s="127" t="s">
        <v>241</v>
      </c>
      <c r="B82" s="128" t="s">
        <v>242</v>
      </c>
      <c r="C82" s="107">
        <v>61945</v>
      </c>
      <c r="D82" s="125">
        <v>29551</v>
      </c>
      <c r="E82" s="56"/>
      <c r="F82" s="108">
        <v>61945</v>
      </c>
      <c r="G82" s="126">
        <v>60945</v>
      </c>
      <c r="H82" s="108"/>
      <c r="I82" s="108"/>
    </row>
    <row r="83" spans="1:9" ht="33">
      <c r="A83" s="127" t="s">
        <v>243</v>
      </c>
      <c r="B83" s="133" t="s">
        <v>244</v>
      </c>
      <c r="C83" s="107"/>
      <c r="D83" s="125"/>
      <c r="E83" s="56"/>
      <c r="F83" s="108"/>
      <c r="G83" s="126">
        <v>0</v>
      </c>
      <c r="H83" s="108">
        <v>1300</v>
      </c>
      <c r="I83" s="108">
        <v>1300</v>
      </c>
    </row>
    <row r="84" spans="1:9" ht="16.5">
      <c r="A84" s="127" t="s">
        <v>245</v>
      </c>
      <c r="B84" s="128" t="s">
        <v>246</v>
      </c>
      <c r="C84" s="107">
        <v>2400</v>
      </c>
      <c r="D84" s="125"/>
      <c r="E84" s="56"/>
      <c r="F84" s="108"/>
      <c r="G84" s="126"/>
      <c r="H84" s="108"/>
      <c r="I84" s="108"/>
    </row>
    <row r="85" spans="1:9" ht="16.5">
      <c r="A85" s="127" t="s">
        <v>247</v>
      </c>
      <c r="B85" s="128" t="s">
        <v>248</v>
      </c>
      <c r="C85" s="107"/>
      <c r="D85" s="125"/>
      <c r="E85" s="56"/>
      <c r="F85" s="108">
        <v>2600</v>
      </c>
      <c r="G85" s="126">
        <v>2600</v>
      </c>
      <c r="H85" s="108"/>
      <c r="I85" s="108"/>
    </row>
    <row r="86" spans="1:9" ht="16.5">
      <c r="A86" s="127" t="s">
        <v>249</v>
      </c>
      <c r="B86" s="128" t="s">
        <v>250</v>
      </c>
      <c r="C86" s="107">
        <v>53000</v>
      </c>
      <c r="D86" s="125"/>
      <c r="E86" s="56"/>
      <c r="F86" s="108">
        <v>2500</v>
      </c>
      <c r="G86" s="126">
        <v>2500</v>
      </c>
      <c r="H86" s="108"/>
      <c r="I86" s="108">
        <v>5000</v>
      </c>
    </row>
    <row r="87" spans="1:9" ht="16.5">
      <c r="A87" s="127" t="s">
        <v>251</v>
      </c>
      <c r="B87" s="128" t="s">
        <v>252</v>
      </c>
      <c r="C87" s="107">
        <v>10441</v>
      </c>
      <c r="D87" s="125">
        <v>9570</v>
      </c>
      <c r="E87" s="56"/>
      <c r="F87" s="108">
        <v>2830</v>
      </c>
      <c r="G87" s="126">
        <v>2830</v>
      </c>
      <c r="H87" s="108"/>
      <c r="I87" s="108"/>
    </row>
    <row r="88" spans="1:9" ht="16.5">
      <c r="A88" s="127" t="s">
        <v>253</v>
      </c>
      <c r="B88" s="128" t="s">
        <v>254</v>
      </c>
      <c r="C88" s="107">
        <v>35705</v>
      </c>
      <c r="D88" s="125">
        <v>31595</v>
      </c>
      <c r="E88" s="56"/>
      <c r="F88" s="108">
        <v>5000</v>
      </c>
      <c r="G88" s="126">
        <v>3000</v>
      </c>
      <c r="H88" s="108">
        <v>20000</v>
      </c>
      <c r="I88" s="108">
        <v>20000</v>
      </c>
    </row>
    <row r="89" spans="1:9" ht="16.5">
      <c r="A89" s="127" t="s">
        <v>255</v>
      </c>
      <c r="B89" s="128" t="s">
        <v>256</v>
      </c>
      <c r="C89" s="107">
        <v>14459</v>
      </c>
      <c r="D89" s="125">
        <v>11100</v>
      </c>
      <c r="E89" s="56"/>
      <c r="F89" s="108">
        <v>4500</v>
      </c>
      <c r="G89" s="126">
        <v>4500</v>
      </c>
      <c r="H89" s="108">
        <v>4350</v>
      </c>
      <c r="I89" s="108">
        <v>8000</v>
      </c>
    </row>
    <row r="90" spans="1:9" ht="17.25" thickBot="1">
      <c r="A90" s="134" t="s">
        <v>257</v>
      </c>
      <c r="B90" s="135" t="s">
        <v>258</v>
      </c>
      <c r="C90" s="136">
        <v>36700</v>
      </c>
      <c r="D90" s="137"/>
      <c r="E90" s="138"/>
      <c r="F90" s="139">
        <v>1500</v>
      </c>
      <c r="G90" s="140">
        <v>1500</v>
      </c>
      <c r="H90" s="139">
        <v>1000</v>
      </c>
      <c r="I90" s="139">
        <v>10000</v>
      </c>
    </row>
    <row r="91" spans="1:9" ht="16.5">
      <c r="A91" s="141"/>
      <c r="B91" s="46" t="s">
        <v>90</v>
      </c>
      <c r="C91" s="46"/>
      <c r="D91" s="46"/>
      <c r="E91" s="103" t="s">
        <v>23</v>
      </c>
      <c r="F91" s="142" t="s">
        <v>259</v>
      </c>
      <c r="G91" s="142" t="s">
        <v>94</v>
      </c>
      <c r="H91" s="142" t="s">
        <v>95</v>
      </c>
      <c r="I91" s="142" t="s">
        <v>94</v>
      </c>
    </row>
    <row r="92" spans="1:9" ht="17.25" thickBot="1">
      <c r="A92" s="143"/>
      <c r="B92" s="49" t="s">
        <v>96</v>
      </c>
      <c r="C92" s="49"/>
      <c r="D92" s="49"/>
      <c r="E92" s="105" t="s">
        <v>25</v>
      </c>
      <c r="F92" s="144" t="s">
        <v>25</v>
      </c>
      <c r="G92" s="144" t="s">
        <v>26</v>
      </c>
      <c r="H92" s="144" t="s">
        <v>99</v>
      </c>
      <c r="I92" s="144" t="s">
        <v>100</v>
      </c>
    </row>
    <row r="93" spans="1:9" ht="16.5">
      <c r="A93" s="102"/>
      <c r="B93" s="145"/>
      <c r="C93" s="114"/>
      <c r="D93" s="145"/>
      <c r="E93" s="58"/>
      <c r="F93" s="115"/>
      <c r="G93" s="116"/>
      <c r="H93" s="115"/>
      <c r="I93" s="115"/>
    </row>
    <row r="94" spans="1:9" ht="16.5">
      <c r="A94" s="117" t="s">
        <v>108</v>
      </c>
      <c r="B94" s="146" t="s">
        <v>31</v>
      </c>
      <c r="C94" s="119"/>
      <c r="D94" s="120"/>
      <c r="E94" s="68"/>
      <c r="F94" s="121"/>
      <c r="G94" s="122"/>
      <c r="H94" s="121"/>
      <c r="I94" s="121"/>
    </row>
    <row r="95" spans="1:9" ht="33">
      <c r="A95" s="127" t="s">
        <v>260</v>
      </c>
      <c r="B95" s="128" t="s">
        <v>261</v>
      </c>
      <c r="C95" s="107"/>
      <c r="D95" s="125"/>
      <c r="E95" s="56"/>
      <c r="F95" s="108"/>
      <c r="G95" s="126"/>
      <c r="H95" s="108">
        <v>1070</v>
      </c>
      <c r="I95" s="108">
        <v>1070</v>
      </c>
    </row>
    <row r="96" spans="1:9" ht="16.5">
      <c r="A96" s="127" t="s">
        <v>262</v>
      </c>
      <c r="B96" s="128" t="s">
        <v>263</v>
      </c>
      <c r="C96" s="107">
        <v>21500</v>
      </c>
      <c r="D96" s="125"/>
      <c r="E96" s="56"/>
      <c r="F96" s="108">
        <v>500</v>
      </c>
      <c r="G96" s="126">
        <v>500</v>
      </c>
      <c r="H96" s="108"/>
      <c r="I96" s="108"/>
    </row>
    <row r="97" spans="1:9" ht="16.5">
      <c r="A97" s="127" t="s">
        <v>264</v>
      </c>
      <c r="B97" s="128" t="s">
        <v>265</v>
      </c>
      <c r="C97" s="107">
        <v>58500</v>
      </c>
      <c r="D97" s="125"/>
      <c r="E97" s="56"/>
      <c r="F97" s="108">
        <v>1300</v>
      </c>
      <c r="G97" s="126">
        <v>1300</v>
      </c>
      <c r="H97" s="108">
        <v>19769</v>
      </c>
      <c r="I97" s="108">
        <v>19769</v>
      </c>
    </row>
    <row r="98" spans="1:9" ht="16.5">
      <c r="A98" s="127" t="s">
        <v>266</v>
      </c>
      <c r="B98" s="128" t="s">
        <v>267</v>
      </c>
      <c r="C98" s="107">
        <v>3578</v>
      </c>
      <c r="D98" s="125"/>
      <c r="E98" s="56"/>
      <c r="F98" s="108">
        <v>100</v>
      </c>
      <c r="G98" s="126">
        <v>123</v>
      </c>
      <c r="H98" s="108">
        <v>107</v>
      </c>
      <c r="I98" s="108">
        <v>3500</v>
      </c>
    </row>
    <row r="99" spans="1:9" ht="16.5">
      <c r="A99" s="127" t="s">
        <v>268</v>
      </c>
      <c r="B99" s="128" t="s">
        <v>269</v>
      </c>
      <c r="C99" s="107">
        <v>11792</v>
      </c>
      <c r="D99" s="125"/>
      <c r="E99" s="56"/>
      <c r="F99" s="108">
        <v>1000</v>
      </c>
      <c r="G99" s="126">
        <v>1000</v>
      </c>
      <c r="H99" s="108">
        <v>500</v>
      </c>
      <c r="I99" s="108">
        <v>9000</v>
      </c>
    </row>
    <row r="100" spans="1:9" ht="16.5">
      <c r="A100" s="127" t="s">
        <v>270</v>
      </c>
      <c r="B100" s="128" t="s">
        <v>271</v>
      </c>
      <c r="C100" s="107">
        <v>18159</v>
      </c>
      <c r="D100" s="125"/>
      <c r="E100" s="56"/>
      <c r="F100" s="108">
        <v>2000</v>
      </c>
      <c r="G100" s="126">
        <v>2000</v>
      </c>
      <c r="H100" s="108">
        <v>2000</v>
      </c>
      <c r="I100" s="108">
        <v>10000</v>
      </c>
    </row>
    <row r="101" spans="1:9" ht="16.5">
      <c r="A101" s="127" t="s">
        <v>272</v>
      </c>
      <c r="B101" s="128" t="s">
        <v>273</v>
      </c>
      <c r="C101" s="107">
        <v>2020</v>
      </c>
      <c r="D101" s="125"/>
      <c r="E101" s="56"/>
      <c r="F101" s="108"/>
      <c r="G101" s="126"/>
      <c r="H101" s="108">
        <v>2020</v>
      </c>
      <c r="I101" s="108">
        <v>2020</v>
      </c>
    </row>
    <row r="102" spans="1:9" ht="16.5">
      <c r="A102" s="127" t="s">
        <v>274</v>
      </c>
      <c r="B102" s="128" t="s">
        <v>275</v>
      </c>
      <c r="C102" s="107">
        <v>41447</v>
      </c>
      <c r="D102" s="125"/>
      <c r="E102" s="56"/>
      <c r="F102" s="108"/>
      <c r="G102" s="126"/>
      <c r="H102" s="108"/>
      <c r="I102" s="108"/>
    </row>
    <row r="103" spans="1:9" ht="16.5">
      <c r="A103" s="127" t="s">
        <v>276</v>
      </c>
      <c r="B103" s="128" t="s">
        <v>277</v>
      </c>
      <c r="C103" s="107">
        <v>88000</v>
      </c>
      <c r="D103" s="125"/>
      <c r="E103" s="56"/>
      <c r="F103" s="108">
        <v>300</v>
      </c>
      <c r="G103" s="126">
        <v>300</v>
      </c>
      <c r="H103" s="108">
        <v>10000</v>
      </c>
      <c r="I103" s="108">
        <v>88000</v>
      </c>
    </row>
    <row r="104" spans="1:9" ht="16.5">
      <c r="A104" s="127" t="s">
        <v>278</v>
      </c>
      <c r="B104" s="128" t="s">
        <v>279</v>
      </c>
      <c r="C104" s="107">
        <v>49000</v>
      </c>
      <c r="D104" s="125"/>
      <c r="E104" s="56"/>
      <c r="F104" s="108">
        <v>300</v>
      </c>
      <c r="G104" s="126">
        <v>300</v>
      </c>
      <c r="H104" s="108">
        <v>10000</v>
      </c>
      <c r="I104" s="108">
        <v>49000</v>
      </c>
    </row>
    <row r="105" spans="1:9" ht="16.5">
      <c r="A105" s="127" t="s">
        <v>280</v>
      </c>
      <c r="B105" s="128" t="s">
        <v>281</v>
      </c>
      <c r="C105" s="107">
        <v>71000</v>
      </c>
      <c r="D105" s="125"/>
      <c r="E105" s="56"/>
      <c r="F105" s="108">
        <v>300</v>
      </c>
      <c r="G105" s="126">
        <v>300</v>
      </c>
      <c r="H105" s="108">
        <v>10000</v>
      </c>
      <c r="I105" s="108">
        <v>71000</v>
      </c>
    </row>
    <row r="106" spans="1:9" ht="16.5">
      <c r="A106" s="127" t="s">
        <v>282</v>
      </c>
      <c r="B106" s="128" t="s">
        <v>283</v>
      </c>
      <c r="C106" s="107">
        <v>197</v>
      </c>
      <c r="D106" s="125"/>
      <c r="E106" s="56"/>
      <c r="F106" s="108">
        <v>197</v>
      </c>
      <c r="G106" s="126">
        <v>197</v>
      </c>
      <c r="H106" s="108"/>
      <c r="I106" s="108"/>
    </row>
    <row r="107" spans="1:9" ht="16.5">
      <c r="A107" s="127" t="s">
        <v>284</v>
      </c>
      <c r="B107" s="128" t="s">
        <v>285</v>
      </c>
      <c r="C107" s="107">
        <v>21500</v>
      </c>
      <c r="D107" s="125"/>
      <c r="E107" s="56"/>
      <c r="F107" s="108">
        <v>500</v>
      </c>
      <c r="G107" s="126">
        <v>500</v>
      </c>
      <c r="H107" s="108">
        <v>1000</v>
      </c>
      <c r="I107" s="108">
        <v>5000</v>
      </c>
    </row>
    <row r="108" spans="1:9" ht="16.5">
      <c r="A108" s="127" t="s">
        <v>286</v>
      </c>
      <c r="B108" s="128" t="s">
        <v>287</v>
      </c>
      <c r="C108" s="107">
        <v>50339</v>
      </c>
      <c r="D108" s="125"/>
      <c r="E108" s="56"/>
      <c r="F108" s="108"/>
      <c r="G108" s="126"/>
      <c r="H108" s="108"/>
      <c r="I108" s="108">
        <v>5000</v>
      </c>
    </row>
    <row r="109" spans="1:9" ht="33">
      <c r="A109" s="127" t="s">
        <v>288</v>
      </c>
      <c r="B109" s="128" t="s">
        <v>289</v>
      </c>
      <c r="C109" s="107">
        <v>28000</v>
      </c>
      <c r="D109" s="125"/>
      <c r="E109" s="56"/>
      <c r="F109" s="108">
        <v>150</v>
      </c>
      <c r="G109" s="126">
        <v>150</v>
      </c>
      <c r="H109" s="108"/>
      <c r="I109" s="108">
        <v>5000</v>
      </c>
    </row>
    <row r="110" spans="1:9" ht="33">
      <c r="A110" s="127" t="s">
        <v>290</v>
      </c>
      <c r="B110" s="128" t="s">
        <v>291</v>
      </c>
      <c r="C110" s="107">
        <v>16440</v>
      </c>
      <c r="D110" s="125"/>
      <c r="E110" s="56"/>
      <c r="F110" s="108">
        <v>150</v>
      </c>
      <c r="G110" s="126">
        <v>150</v>
      </c>
      <c r="H110" s="108"/>
      <c r="I110" s="108">
        <v>2000</v>
      </c>
    </row>
    <row r="111" spans="1:9" ht="16.5">
      <c r="A111" s="127" t="s">
        <v>292</v>
      </c>
      <c r="B111" s="128" t="s">
        <v>293</v>
      </c>
      <c r="C111" s="107">
        <v>7000</v>
      </c>
      <c r="D111" s="125"/>
      <c r="E111" s="56"/>
      <c r="F111" s="108">
        <v>150</v>
      </c>
      <c r="G111" s="126">
        <v>150</v>
      </c>
      <c r="H111" s="108"/>
      <c r="I111" s="108">
        <v>3000</v>
      </c>
    </row>
    <row r="112" spans="1:9" ht="16.5">
      <c r="A112" s="127" t="s">
        <v>294</v>
      </c>
      <c r="B112" s="128" t="s">
        <v>295</v>
      </c>
      <c r="C112" s="107">
        <v>10620</v>
      </c>
      <c r="D112" s="125"/>
      <c r="E112" s="56"/>
      <c r="F112" s="108">
        <v>150</v>
      </c>
      <c r="G112" s="126">
        <v>150</v>
      </c>
      <c r="H112" s="108"/>
      <c r="I112" s="108">
        <v>3000</v>
      </c>
    </row>
    <row r="113" spans="1:9" ht="16.5">
      <c r="A113" s="127" t="s">
        <v>296</v>
      </c>
      <c r="B113" s="128" t="s">
        <v>297</v>
      </c>
      <c r="C113" s="107">
        <v>17000</v>
      </c>
      <c r="D113" s="125"/>
      <c r="E113" s="56"/>
      <c r="F113" s="108">
        <v>150</v>
      </c>
      <c r="G113" s="126">
        <v>150</v>
      </c>
      <c r="H113" s="108"/>
      <c r="I113" s="108">
        <v>5000</v>
      </c>
    </row>
    <row r="114" spans="1:9" ht="33">
      <c r="A114" s="127" t="s">
        <v>298</v>
      </c>
      <c r="B114" s="128" t="s">
        <v>299</v>
      </c>
      <c r="C114" s="107">
        <v>15689</v>
      </c>
      <c r="D114" s="125"/>
      <c r="E114" s="56"/>
      <c r="F114" s="108">
        <v>150</v>
      </c>
      <c r="G114" s="126">
        <v>150</v>
      </c>
      <c r="H114" s="108"/>
      <c r="I114" s="108">
        <v>2000</v>
      </c>
    </row>
    <row r="115" spans="1:9" ht="33">
      <c r="A115" s="127" t="s">
        <v>300</v>
      </c>
      <c r="B115" s="128" t="s">
        <v>301</v>
      </c>
      <c r="C115" s="107">
        <v>11700</v>
      </c>
      <c r="D115" s="125"/>
      <c r="E115" s="56"/>
      <c r="F115" s="108">
        <v>150</v>
      </c>
      <c r="G115" s="126">
        <v>150</v>
      </c>
      <c r="H115" s="108"/>
      <c r="I115" s="108">
        <v>1000</v>
      </c>
    </row>
    <row r="116" spans="1:9" ht="16.5">
      <c r="A116" s="127" t="s">
        <v>302</v>
      </c>
      <c r="B116" s="128" t="s">
        <v>303</v>
      </c>
      <c r="C116" s="107">
        <v>25500</v>
      </c>
      <c r="D116" s="125"/>
      <c r="E116" s="56"/>
      <c r="F116" s="108">
        <v>150</v>
      </c>
      <c r="G116" s="126">
        <v>150</v>
      </c>
      <c r="H116" s="108"/>
      <c r="I116" s="108">
        <v>5000</v>
      </c>
    </row>
    <row r="117" spans="1:9" ht="16.5">
      <c r="A117" s="127" t="s">
        <v>304</v>
      </c>
      <c r="B117" s="128" t="s">
        <v>305</v>
      </c>
      <c r="C117" s="107">
        <v>10500</v>
      </c>
      <c r="D117" s="125"/>
      <c r="E117" s="56"/>
      <c r="F117" s="108">
        <v>150</v>
      </c>
      <c r="G117" s="126">
        <v>150</v>
      </c>
      <c r="H117" s="108"/>
      <c r="I117" s="108">
        <v>10350</v>
      </c>
    </row>
    <row r="118" spans="1:9" ht="16.5">
      <c r="A118" s="127" t="s">
        <v>306</v>
      </c>
      <c r="B118" s="128" t="s">
        <v>307</v>
      </c>
      <c r="C118" s="107">
        <v>30000</v>
      </c>
      <c r="D118" s="125"/>
      <c r="E118" s="56"/>
      <c r="F118" s="108">
        <v>150</v>
      </c>
      <c r="G118" s="126">
        <v>150</v>
      </c>
      <c r="H118" s="108"/>
      <c r="I118" s="108">
        <v>2000</v>
      </c>
    </row>
    <row r="119" spans="1:9" ht="24.75" customHeight="1">
      <c r="A119" s="127" t="s">
        <v>308</v>
      </c>
      <c r="B119" s="128" t="s">
        <v>309</v>
      </c>
      <c r="C119" s="107">
        <v>7200</v>
      </c>
      <c r="D119" s="125"/>
      <c r="E119" s="56"/>
      <c r="F119" s="108">
        <v>150</v>
      </c>
      <c r="G119" s="126">
        <v>150</v>
      </c>
      <c r="H119" s="108"/>
      <c r="I119" s="108">
        <v>7050</v>
      </c>
    </row>
    <row r="120" spans="1:9" ht="16.5">
      <c r="A120" s="127" t="s">
        <v>310</v>
      </c>
      <c r="B120" s="128" t="s">
        <v>311</v>
      </c>
      <c r="C120" s="107">
        <v>9549</v>
      </c>
      <c r="D120" s="125"/>
      <c r="E120" s="56"/>
      <c r="F120" s="108">
        <v>150</v>
      </c>
      <c r="G120" s="126">
        <v>150</v>
      </c>
      <c r="H120" s="108"/>
      <c r="I120" s="108">
        <v>1000</v>
      </c>
    </row>
    <row r="121" spans="1:9" ht="16.5">
      <c r="A121" s="127" t="s">
        <v>312</v>
      </c>
      <c r="B121" s="128" t="s">
        <v>313</v>
      </c>
      <c r="C121" s="107">
        <v>16800</v>
      </c>
      <c r="D121" s="125"/>
      <c r="E121" s="56"/>
      <c r="F121" s="108">
        <v>150</v>
      </c>
      <c r="G121" s="126">
        <v>150</v>
      </c>
      <c r="H121" s="108"/>
      <c r="I121" s="108">
        <v>16650</v>
      </c>
    </row>
    <row r="122" spans="1:9" ht="16.5">
      <c r="A122" s="127" t="s">
        <v>314</v>
      </c>
      <c r="B122" s="128" t="s">
        <v>315</v>
      </c>
      <c r="C122" s="107">
        <v>14120</v>
      </c>
      <c r="D122" s="125"/>
      <c r="E122" s="56"/>
      <c r="F122" s="108">
        <v>150</v>
      </c>
      <c r="G122" s="126">
        <v>150</v>
      </c>
      <c r="H122" s="108"/>
      <c r="I122" s="108">
        <v>2000</v>
      </c>
    </row>
    <row r="123" spans="1:9" ht="16.5">
      <c r="A123" s="127" t="s">
        <v>316</v>
      </c>
      <c r="B123" s="128" t="s">
        <v>317</v>
      </c>
      <c r="C123" s="107">
        <v>18826</v>
      </c>
      <c r="D123" s="125"/>
      <c r="E123" s="56"/>
      <c r="F123" s="108">
        <v>150</v>
      </c>
      <c r="G123" s="126">
        <v>150</v>
      </c>
      <c r="H123" s="108"/>
      <c r="I123" s="108">
        <v>2000</v>
      </c>
    </row>
    <row r="124" spans="1:9" ht="33">
      <c r="A124" s="127" t="s">
        <v>318</v>
      </c>
      <c r="B124" s="128" t="s">
        <v>319</v>
      </c>
      <c r="C124" s="107">
        <v>6850</v>
      </c>
      <c r="D124" s="125"/>
      <c r="E124" s="56"/>
      <c r="F124" s="108"/>
      <c r="G124" s="126"/>
      <c r="H124" s="108"/>
      <c r="I124" s="108">
        <v>1000</v>
      </c>
    </row>
    <row r="125" spans="1:9" ht="17.25" thickBot="1">
      <c r="A125" s="134" t="s">
        <v>320</v>
      </c>
      <c r="B125" s="135" t="s">
        <v>321</v>
      </c>
      <c r="C125" s="136">
        <v>29000</v>
      </c>
      <c r="D125" s="137"/>
      <c r="E125" s="138"/>
      <c r="F125" s="139"/>
      <c r="G125" s="140"/>
      <c r="H125" s="139">
        <v>1000</v>
      </c>
      <c r="I125" s="139"/>
    </row>
    <row r="126" spans="1:9" ht="16.5">
      <c r="A126" s="141"/>
      <c r="B126" s="46" t="s">
        <v>90</v>
      </c>
      <c r="C126" s="46"/>
      <c r="D126" s="46"/>
      <c r="E126" s="103" t="s">
        <v>23</v>
      </c>
      <c r="F126" s="142" t="s">
        <v>259</v>
      </c>
      <c r="G126" s="142" t="s">
        <v>94</v>
      </c>
      <c r="H126" s="142" t="s">
        <v>95</v>
      </c>
      <c r="I126" s="142" t="s">
        <v>94</v>
      </c>
    </row>
    <row r="127" spans="1:9" ht="17.25" thickBot="1">
      <c r="A127" s="143"/>
      <c r="B127" s="49" t="s">
        <v>96</v>
      </c>
      <c r="C127" s="49"/>
      <c r="D127" s="49"/>
      <c r="E127" s="105" t="s">
        <v>25</v>
      </c>
      <c r="F127" s="144" t="s">
        <v>25</v>
      </c>
      <c r="G127" s="144" t="s">
        <v>26</v>
      </c>
      <c r="H127" s="144" t="s">
        <v>99</v>
      </c>
      <c r="I127" s="144" t="s">
        <v>100</v>
      </c>
    </row>
    <row r="128" spans="1:9" ht="16.5">
      <c r="A128" s="147"/>
      <c r="B128" s="148"/>
      <c r="C128" s="128"/>
      <c r="D128" s="149"/>
      <c r="E128" s="107"/>
      <c r="F128" s="108"/>
      <c r="G128" s="130"/>
      <c r="H128" s="115"/>
      <c r="I128" s="126"/>
    </row>
    <row r="129" spans="1:9" ht="17.25" thickBot="1">
      <c r="A129" s="150" t="s">
        <v>108</v>
      </c>
      <c r="B129" s="151" t="s">
        <v>33</v>
      </c>
      <c r="C129" s="65">
        <f aca="true" t="shared" si="2" ref="C129:I129">SUM(C130:C192)</f>
        <v>462662</v>
      </c>
      <c r="D129" s="69">
        <f t="shared" si="2"/>
        <v>123893</v>
      </c>
      <c r="E129" s="69">
        <f t="shared" si="2"/>
        <v>177765</v>
      </c>
      <c r="F129" s="122">
        <f t="shared" si="2"/>
        <v>157413</v>
      </c>
      <c r="G129" s="152">
        <f t="shared" si="2"/>
        <v>160710</v>
      </c>
      <c r="H129" s="121">
        <f t="shared" si="2"/>
        <v>120889</v>
      </c>
      <c r="I129" s="122">
        <f t="shared" si="2"/>
        <v>60342</v>
      </c>
    </row>
    <row r="130" spans="1:9" ht="16.5">
      <c r="A130" s="153" t="s">
        <v>109</v>
      </c>
      <c r="B130" s="154" t="s">
        <v>110</v>
      </c>
      <c r="C130" s="155"/>
      <c r="D130" s="107"/>
      <c r="E130" s="107">
        <v>1580</v>
      </c>
      <c r="F130" s="108">
        <v>1580</v>
      </c>
      <c r="G130" s="130">
        <v>1580</v>
      </c>
      <c r="H130" s="108">
        <v>600</v>
      </c>
      <c r="I130" s="108">
        <v>600</v>
      </c>
    </row>
    <row r="131" spans="1:9" ht="16.5">
      <c r="A131" s="127" t="s">
        <v>113</v>
      </c>
      <c r="B131" s="149" t="s">
        <v>114</v>
      </c>
      <c r="C131" s="107"/>
      <c r="D131" s="107"/>
      <c r="E131" s="107"/>
      <c r="F131" s="108">
        <v>1000</v>
      </c>
      <c r="G131" s="130">
        <v>1000</v>
      </c>
      <c r="H131" s="108"/>
      <c r="I131" s="108"/>
    </row>
    <row r="132" spans="1:9" ht="16.5">
      <c r="A132" s="127" t="s">
        <v>322</v>
      </c>
      <c r="B132" s="149" t="s">
        <v>323</v>
      </c>
      <c r="C132" s="107">
        <v>597</v>
      </c>
      <c r="D132" s="107">
        <v>355</v>
      </c>
      <c r="E132" s="107">
        <v>90</v>
      </c>
      <c r="F132" s="108">
        <v>290</v>
      </c>
      <c r="G132" s="130">
        <v>290</v>
      </c>
      <c r="H132" s="108"/>
      <c r="I132" s="108"/>
    </row>
    <row r="133" spans="1:9" ht="33">
      <c r="A133" s="127" t="s">
        <v>324</v>
      </c>
      <c r="B133" s="149" t="s">
        <v>325</v>
      </c>
      <c r="C133" s="107">
        <v>2004</v>
      </c>
      <c r="D133" s="107">
        <v>801</v>
      </c>
      <c r="E133" s="107">
        <v>158</v>
      </c>
      <c r="F133" s="108">
        <v>1158</v>
      </c>
      <c r="G133" s="130">
        <v>1158</v>
      </c>
      <c r="H133" s="108">
        <v>300</v>
      </c>
      <c r="I133" s="108">
        <v>300</v>
      </c>
    </row>
    <row r="134" spans="1:9" ht="33">
      <c r="A134" s="127" t="s">
        <v>326</v>
      </c>
      <c r="B134" s="149" t="s">
        <v>327</v>
      </c>
      <c r="C134" s="107">
        <v>6203</v>
      </c>
      <c r="D134" s="107">
        <v>4457</v>
      </c>
      <c r="E134" s="107">
        <v>2500</v>
      </c>
      <c r="F134" s="108">
        <v>3900</v>
      </c>
      <c r="G134" s="130">
        <v>3900</v>
      </c>
      <c r="H134" s="108">
        <v>1000</v>
      </c>
      <c r="I134" s="108">
        <v>1000</v>
      </c>
    </row>
    <row r="135" spans="1:9" ht="16.5">
      <c r="A135" s="127" t="s">
        <v>328</v>
      </c>
      <c r="B135" s="149" t="s">
        <v>329</v>
      </c>
      <c r="C135" s="107">
        <v>45608</v>
      </c>
      <c r="D135" s="107">
        <v>25038</v>
      </c>
      <c r="E135" s="107">
        <v>11000</v>
      </c>
      <c r="F135" s="108">
        <v>11000</v>
      </c>
      <c r="G135" s="130">
        <v>11000</v>
      </c>
      <c r="H135" s="108">
        <v>9000</v>
      </c>
      <c r="I135" s="108">
        <v>9000</v>
      </c>
    </row>
    <row r="136" spans="1:9" ht="33">
      <c r="A136" s="127" t="s">
        <v>330</v>
      </c>
      <c r="B136" s="149" t="s">
        <v>331</v>
      </c>
      <c r="C136" s="107">
        <v>10184</v>
      </c>
      <c r="D136" s="107">
        <v>7353</v>
      </c>
      <c r="E136" s="107">
        <v>5500</v>
      </c>
      <c r="F136" s="108">
        <v>5500</v>
      </c>
      <c r="G136" s="130">
        <v>5500</v>
      </c>
      <c r="H136" s="108">
        <v>1000</v>
      </c>
      <c r="I136" s="108">
        <v>1000</v>
      </c>
    </row>
    <row r="137" spans="1:9" ht="16.5">
      <c r="A137" s="127" t="s">
        <v>125</v>
      </c>
      <c r="B137" s="149" t="s">
        <v>126</v>
      </c>
      <c r="C137" s="107"/>
      <c r="D137" s="107"/>
      <c r="E137" s="107"/>
      <c r="F137" s="108"/>
      <c r="G137" s="130"/>
      <c r="H137" s="108"/>
      <c r="I137" s="108"/>
    </row>
    <row r="138" spans="1:9" ht="16.5">
      <c r="A138" s="127" t="s">
        <v>127</v>
      </c>
      <c r="B138" s="149" t="s">
        <v>332</v>
      </c>
      <c r="C138" s="107"/>
      <c r="D138" s="107"/>
      <c r="E138" s="107"/>
      <c r="F138" s="108">
        <v>60</v>
      </c>
      <c r="G138" s="130">
        <v>60</v>
      </c>
      <c r="H138" s="108">
        <v>700</v>
      </c>
      <c r="I138" s="108">
        <v>700</v>
      </c>
    </row>
    <row r="139" spans="1:9" ht="16.5">
      <c r="A139" s="127" t="s">
        <v>333</v>
      </c>
      <c r="B139" s="149" t="s">
        <v>334</v>
      </c>
      <c r="C139" s="107">
        <v>4600</v>
      </c>
      <c r="D139" s="107">
        <v>3307</v>
      </c>
      <c r="E139" s="107">
        <v>2669</v>
      </c>
      <c r="F139" s="108">
        <v>2669</v>
      </c>
      <c r="G139" s="130">
        <v>2669</v>
      </c>
      <c r="H139" s="108">
        <v>2360</v>
      </c>
      <c r="I139" s="108">
        <v>2360</v>
      </c>
    </row>
    <row r="140" spans="1:9" ht="16.5">
      <c r="A140" s="127" t="s">
        <v>131</v>
      </c>
      <c r="B140" s="149" t="s">
        <v>132</v>
      </c>
      <c r="C140" s="107"/>
      <c r="D140" s="107"/>
      <c r="E140" s="107"/>
      <c r="F140" s="108">
        <v>425</v>
      </c>
      <c r="G140" s="130">
        <v>503</v>
      </c>
      <c r="H140" s="108">
        <v>120</v>
      </c>
      <c r="I140" s="108">
        <v>120</v>
      </c>
    </row>
    <row r="141" spans="1:9" ht="16.5">
      <c r="A141" s="127" t="s">
        <v>133</v>
      </c>
      <c r="B141" s="149" t="s">
        <v>134</v>
      </c>
      <c r="C141" s="107"/>
      <c r="D141" s="107"/>
      <c r="E141" s="107"/>
      <c r="F141" s="108">
        <v>350</v>
      </c>
      <c r="G141" s="130">
        <v>350</v>
      </c>
      <c r="H141" s="108">
        <v>120</v>
      </c>
      <c r="I141" s="108">
        <v>120</v>
      </c>
    </row>
    <row r="142" spans="1:9" ht="16.5">
      <c r="A142" s="127" t="s">
        <v>137</v>
      </c>
      <c r="B142" s="149" t="s">
        <v>335</v>
      </c>
      <c r="C142" s="107"/>
      <c r="D142" s="107"/>
      <c r="E142" s="107"/>
      <c r="F142" s="108">
        <v>150</v>
      </c>
      <c r="G142" s="130">
        <v>150</v>
      </c>
      <c r="H142" s="108">
        <v>50</v>
      </c>
      <c r="I142" s="108">
        <v>50</v>
      </c>
    </row>
    <row r="143" spans="1:9" ht="16.5">
      <c r="A143" s="127" t="s">
        <v>139</v>
      </c>
      <c r="B143" s="149" t="s">
        <v>140</v>
      </c>
      <c r="C143" s="107"/>
      <c r="D143" s="107"/>
      <c r="E143" s="107"/>
      <c r="F143" s="108">
        <v>450</v>
      </c>
      <c r="G143" s="130">
        <v>528</v>
      </c>
      <c r="H143" s="108">
        <v>150</v>
      </c>
      <c r="I143" s="108">
        <v>150</v>
      </c>
    </row>
    <row r="144" spans="1:9" ht="16.5">
      <c r="A144" s="127" t="s">
        <v>141</v>
      </c>
      <c r="B144" s="149" t="s">
        <v>142</v>
      </c>
      <c r="C144" s="107">
        <v>33292</v>
      </c>
      <c r="D144" s="107">
        <v>17953</v>
      </c>
      <c r="E144" s="107">
        <v>3135</v>
      </c>
      <c r="F144" s="108">
        <v>3135</v>
      </c>
      <c r="G144" s="130">
        <v>3135</v>
      </c>
      <c r="H144" s="108">
        <v>2980</v>
      </c>
      <c r="I144" s="108">
        <v>2980</v>
      </c>
    </row>
    <row r="145" spans="1:9" ht="16.5">
      <c r="A145" s="127" t="s">
        <v>336</v>
      </c>
      <c r="B145" s="149" t="s">
        <v>337</v>
      </c>
      <c r="C145" s="107">
        <v>6610</v>
      </c>
      <c r="D145" s="107">
        <v>5618</v>
      </c>
      <c r="E145" s="107">
        <v>3337</v>
      </c>
      <c r="F145" s="108">
        <v>3430</v>
      </c>
      <c r="G145" s="130">
        <v>3430</v>
      </c>
      <c r="H145" s="108">
        <v>1875</v>
      </c>
      <c r="I145" s="108">
        <v>1875</v>
      </c>
    </row>
    <row r="146" spans="1:9" ht="16.5">
      <c r="A146" s="127" t="s">
        <v>338</v>
      </c>
      <c r="B146" s="149" t="s">
        <v>339</v>
      </c>
      <c r="C146" s="107">
        <v>14848</v>
      </c>
      <c r="D146" s="107">
        <v>8500</v>
      </c>
      <c r="E146" s="107">
        <v>2230</v>
      </c>
      <c r="F146" s="108">
        <v>4240</v>
      </c>
      <c r="G146" s="130">
        <v>4240</v>
      </c>
      <c r="H146" s="108">
        <v>3300</v>
      </c>
      <c r="I146" s="108">
        <v>3300</v>
      </c>
    </row>
    <row r="147" spans="1:9" ht="16.5">
      <c r="A147" s="127" t="s">
        <v>340</v>
      </c>
      <c r="B147" s="149" t="s">
        <v>341</v>
      </c>
      <c r="C147" s="107">
        <v>148000</v>
      </c>
      <c r="D147" s="107"/>
      <c r="E147" s="107"/>
      <c r="F147" s="108">
        <v>2000</v>
      </c>
      <c r="G147" s="130">
        <v>2000</v>
      </c>
      <c r="H147" s="108"/>
      <c r="I147" s="108"/>
    </row>
    <row r="148" spans="1:9" ht="16.5">
      <c r="A148" s="127" t="s">
        <v>147</v>
      </c>
      <c r="B148" s="149" t="s">
        <v>148</v>
      </c>
      <c r="C148" s="107"/>
      <c r="D148" s="107"/>
      <c r="E148" s="107"/>
      <c r="F148" s="108">
        <v>2400</v>
      </c>
      <c r="G148" s="130">
        <v>2400</v>
      </c>
      <c r="H148" s="108">
        <v>500</v>
      </c>
      <c r="I148" s="108">
        <v>500</v>
      </c>
    </row>
    <row r="149" spans="1:9" ht="16.5">
      <c r="A149" s="127" t="s">
        <v>342</v>
      </c>
      <c r="B149" s="149" t="s">
        <v>343</v>
      </c>
      <c r="C149" s="107">
        <v>21500</v>
      </c>
      <c r="D149" s="107"/>
      <c r="E149" s="107"/>
      <c r="F149" s="108"/>
      <c r="G149" s="130"/>
      <c r="H149" s="108"/>
      <c r="I149" s="108"/>
    </row>
    <row r="150" spans="1:9" ht="16.5">
      <c r="A150" s="127" t="s">
        <v>149</v>
      </c>
      <c r="B150" s="149" t="s">
        <v>150</v>
      </c>
      <c r="C150" s="107"/>
      <c r="D150" s="107"/>
      <c r="E150" s="107"/>
      <c r="F150" s="108">
        <v>530</v>
      </c>
      <c r="G150" s="130">
        <v>530</v>
      </c>
      <c r="H150" s="108">
        <v>200</v>
      </c>
      <c r="I150" s="108">
        <v>200</v>
      </c>
    </row>
    <row r="151" spans="1:9" ht="16.5">
      <c r="A151" s="127" t="s">
        <v>151</v>
      </c>
      <c r="B151" s="149" t="s">
        <v>344</v>
      </c>
      <c r="C151" s="107"/>
      <c r="D151" s="107"/>
      <c r="E151" s="107"/>
      <c r="F151" s="108">
        <v>30</v>
      </c>
      <c r="G151" s="130">
        <v>30</v>
      </c>
      <c r="H151" s="108"/>
      <c r="I151" s="108"/>
    </row>
    <row r="152" spans="1:9" ht="16.5">
      <c r="A152" s="127" t="s">
        <v>153</v>
      </c>
      <c r="B152" s="149" t="s">
        <v>154</v>
      </c>
      <c r="C152" s="107"/>
      <c r="D152" s="107"/>
      <c r="E152" s="107"/>
      <c r="F152" s="108">
        <v>20</v>
      </c>
      <c r="G152" s="130">
        <v>20</v>
      </c>
      <c r="H152" s="108"/>
      <c r="I152" s="108"/>
    </row>
    <row r="153" spans="1:9" ht="16.5">
      <c r="A153" s="127" t="s">
        <v>159</v>
      </c>
      <c r="B153" s="128" t="s">
        <v>160</v>
      </c>
      <c r="C153" s="107"/>
      <c r="D153" s="107"/>
      <c r="E153" s="107"/>
      <c r="F153" s="108"/>
      <c r="G153" s="130"/>
      <c r="H153" s="108"/>
      <c r="I153" s="108"/>
    </row>
    <row r="154" spans="1:9" ht="16.5">
      <c r="A154" s="127" t="s">
        <v>161</v>
      </c>
      <c r="B154" s="128" t="s">
        <v>162</v>
      </c>
      <c r="C154" s="107"/>
      <c r="D154" s="107"/>
      <c r="E154" s="107"/>
      <c r="F154" s="108"/>
      <c r="G154" s="130"/>
      <c r="H154" s="108"/>
      <c r="I154" s="108"/>
    </row>
    <row r="155" spans="1:9" ht="16.5">
      <c r="A155" s="127" t="s">
        <v>169</v>
      </c>
      <c r="B155" s="149" t="s">
        <v>170</v>
      </c>
      <c r="C155" s="107"/>
      <c r="D155" s="107"/>
      <c r="E155" s="107"/>
      <c r="F155" s="108">
        <v>200</v>
      </c>
      <c r="G155" s="130">
        <v>200</v>
      </c>
      <c r="H155" s="108">
        <v>200</v>
      </c>
      <c r="I155" s="108">
        <v>200</v>
      </c>
    </row>
    <row r="156" spans="1:9" ht="16.5">
      <c r="A156" s="127" t="s">
        <v>171</v>
      </c>
      <c r="B156" s="149" t="s">
        <v>345</v>
      </c>
      <c r="C156" s="107"/>
      <c r="D156" s="107"/>
      <c r="E156" s="107"/>
      <c r="F156" s="108">
        <v>195</v>
      </c>
      <c r="G156" s="130">
        <v>195</v>
      </c>
      <c r="H156" s="108">
        <v>115</v>
      </c>
      <c r="I156" s="108">
        <v>115</v>
      </c>
    </row>
    <row r="157" spans="1:9" ht="16.5">
      <c r="A157" s="127" t="s">
        <v>173</v>
      </c>
      <c r="B157" s="149" t="s">
        <v>174</v>
      </c>
      <c r="C157" s="107"/>
      <c r="D157" s="107"/>
      <c r="E157" s="107"/>
      <c r="F157" s="108">
        <v>200</v>
      </c>
      <c r="G157" s="130">
        <v>200</v>
      </c>
      <c r="H157" s="108">
        <v>155</v>
      </c>
      <c r="I157" s="108">
        <v>155</v>
      </c>
    </row>
    <row r="158" spans="1:9" ht="16.5">
      <c r="A158" s="127" t="s">
        <v>175</v>
      </c>
      <c r="B158" s="149" t="s">
        <v>346</v>
      </c>
      <c r="C158" s="107"/>
      <c r="D158" s="107"/>
      <c r="E158" s="107"/>
      <c r="F158" s="108">
        <v>275</v>
      </c>
      <c r="G158" s="130">
        <v>275</v>
      </c>
      <c r="H158" s="108">
        <v>225</v>
      </c>
      <c r="I158" s="108">
        <v>225</v>
      </c>
    </row>
    <row r="159" spans="1:9" ht="16.5">
      <c r="A159" s="127" t="s">
        <v>177</v>
      </c>
      <c r="B159" s="149" t="s">
        <v>347</v>
      </c>
      <c r="C159" s="107"/>
      <c r="D159" s="107"/>
      <c r="E159" s="107"/>
      <c r="F159" s="108">
        <v>180</v>
      </c>
      <c r="G159" s="130">
        <v>180</v>
      </c>
      <c r="H159" s="108">
        <v>150</v>
      </c>
      <c r="I159" s="108">
        <v>150</v>
      </c>
    </row>
    <row r="160" spans="1:9" ht="16.5">
      <c r="A160" s="127" t="s">
        <v>181</v>
      </c>
      <c r="B160" s="149" t="s">
        <v>182</v>
      </c>
      <c r="C160" s="107"/>
      <c r="D160" s="107"/>
      <c r="E160" s="107"/>
      <c r="F160" s="108">
        <v>30</v>
      </c>
      <c r="G160" s="130">
        <v>30</v>
      </c>
      <c r="H160" s="108">
        <v>150</v>
      </c>
      <c r="I160" s="108">
        <v>150</v>
      </c>
    </row>
    <row r="161" spans="1:9" ht="16.5">
      <c r="A161" s="127" t="s">
        <v>183</v>
      </c>
      <c r="B161" s="149" t="s">
        <v>184</v>
      </c>
      <c r="C161" s="107"/>
      <c r="D161" s="107"/>
      <c r="E161" s="107"/>
      <c r="F161" s="108">
        <v>30</v>
      </c>
      <c r="G161" s="130">
        <v>30</v>
      </c>
      <c r="H161" s="108"/>
      <c r="I161" s="108"/>
    </row>
    <row r="162" spans="1:9" ht="16.5">
      <c r="A162" s="127" t="s">
        <v>185</v>
      </c>
      <c r="B162" s="149" t="s">
        <v>348</v>
      </c>
      <c r="C162" s="107"/>
      <c r="D162" s="107"/>
      <c r="E162" s="107"/>
      <c r="F162" s="108">
        <v>200</v>
      </c>
      <c r="G162" s="130">
        <v>200</v>
      </c>
      <c r="H162" s="108">
        <v>270</v>
      </c>
      <c r="I162" s="108">
        <v>270</v>
      </c>
    </row>
    <row r="163" spans="1:9" ht="17.25" customHeight="1">
      <c r="A163" s="127" t="s">
        <v>187</v>
      </c>
      <c r="B163" s="149" t="s">
        <v>349</v>
      </c>
      <c r="C163" s="107"/>
      <c r="D163" s="107"/>
      <c r="E163" s="107"/>
      <c r="F163" s="108"/>
      <c r="G163" s="130"/>
      <c r="H163" s="108"/>
      <c r="I163" s="108"/>
    </row>
    <row r="164" spans="1:9" ht="17.25" customHeight="1">
      <c r="A164" s="127" t="s">
        <v>350</v>
      </c>
      <c r="B164" s="149" t="s">
        <v>351</v>
      </c>
      <c r="C164" s="107">
        <v>8048</v>
      </c>
      <c r="D164" s="107">
        <v>7425</v>
      </c>
      <c r="E164" s="107">
        <v>1412</v>
      </c>
      <c r="F164" s="108">
        <v>1442</v>
      </c>
      <c r="G164" s="130">
        <v>1442</v>
      </c>
      <c r="H164" s="108">
        <v>1391</v>
      </c>
      <c r="I164" s="108">
        <v>1391</v>
      </c>
    </row>
    <row r="165" spans="1:9" ht="17.25" customHeight="1">
      <c r="A165" s="127" t="s">
        <v>189</v>
      </c>
      <c r="B165" s="149" t="s">
        <v>190</v>
      </c>
      <c r="C165" s="107"/>
      <c r="D165" s="107"/>
      <c r="E165" s="107">
        <v>150</v>
      </c>
      <c r="F165" s="108">
        <v>150</v>
      </c>
      <c r="G165" s="130">
        <v>150</v>
      </c>
      <c r="H165" s="108">
        <v>100</v>
      </c>
      <c r="I165" s="108">
        <v>100</v>
      </c>
    </row>
    <row r="166" spans="1:9" ht="17.25" customHeight="1">
      <c r="A166" s="127" t="s">
        <v>191</v>
      </c>
      <c r="B166" s="149" t="s">
        <v>192</v>
      </c>
      <c r="C166" s="107"/>
      <c r="D166" s="107"/>
      <c r="E166" s="107"/>
      <c r="F166" s="108">
        <v>30</v>
      </c>
      <c r="G166" s="130">
        <v>30</v>
      </c>
      <c r="H166" s="108">
        <v>50</v>
      </c>
      <c r="I166" s="108">
        <v>50</v>
      </c>
    </row>
    <row r="167" spans="1:9" ht="17.25" customHeight="1">
      <c r="A167" s="127" t="s">
        <v>217</v>
      </c>
      <c r="B167" s="149" t="s">
        <v>218</v>
      </c>
      <c r="C167" s="107"/>
      <c r="D167" s="107"/>
      <c r="E167" s="107"/>
      <c r="F167" s="108">
        <v>700</v>
      </c>
      <c r="G167" s="130">
        <v>700</v>
      </c>
      <c r="H167" s="108">
        <v>700</v>
      </c>
      <c r="I167" s="108">
        <v>700</v>
      </c>
    </row>
    <row r="168" spans="1:9" ht="17.25" customHeight="1">
      <c r="A168" s="127" t="s">
        <v>221</v>
      </c>
      <c r="B168" s="149" t="s">
        <v>222</v>
      </c>
      <c r="C168" s="107"/>
      <c r="D168" s="107"/>
      <c r="E168" s="107"/>
      <c r="F168" s="108">
        <v>10</v>
      </c>
      <c r="G168" s="130">
        <v>10</v>
      </c>
      <c r="H168" s="108">
        <v>200</v>
      </c>
      <c r="I168" s="108">
        <v>200</v>
      </c>
    </row>
    <row r="169" spans="1:9" ht="17.25" customHeight="1">
      <c r="A169" s="127" t="s">
        <v>223</v>
      </c>
      <c r="B169" s="149" t="s">
        <v>224</v>
      </c>
      <c r="C169" s="107"/>
      <c r="D169" s="107"/>
      <c r="E169" s="107"/>
      <c r="F169" s="108">
        <v>106</v>
      </c>
      <c r="G169" s="130">
        <v>106</v>
      </c>
      <c r="H169" s="108">
        <v>100</v>
      </c>
      <c r="I169" s="108">
        <v>100</v>
      </c>
    </row>
    <row r="170" spans="1:9" ht="17.25" customHeight="1">
      <c r="A170" s="127" t="s">
        <v>225</v>
      </c>
      <c r="B170" s="149" t="s">
        <v>226</v>
      </c>
      <c r="C170" s="107"/>
      <c r="D170" s="107"/>
      <c r="E170" s="107"/>
      <c r="F170" s="108">
        <v>200</v>
      </c>
      <c r="G170" s="130">
        <v>200</v>
      </c>
      <c r="H170" s="108">
        <v>120</v>
      </c>
      <c r="I170" s="108">
        <v>120</v>
      </c>
    </row>
    <row r="171" spans="1:9" ht="17.25" customHeight="1">
      <c r="A171" s="127" t="s">
        <v>227</v>
      </c>
      <c r="B171" s="149" t="s">
        <v>228</v>
      </c>
      <c r="C171" s="107"/>
      <c r="D171" s="107"/>
      <c r="E171" s="107"/>
      <c r="F171" s="108"/>
      <c r="G171" s="130"/>
      <c r="H171" s="108">
        <v>95</v>
      </c>
      <c r="I171" s="108">
        <v>95</v>
      </c>
    </row>
    <row r="172" spans="1:9" ht="16.5">
      <c r="A172" s="127" t="s">
        <v>352</v>
      </c>
      <c r="B172" s="149" t="s">
        <v>353</v>
      </c>
      <c r="C172" s="107">
        <v>8650</v>
      </c>
      <c r="D172" s="107">
        <v>7785</v>
      </c>
      <c r="E172" s="107">
        <v>4200</v>
      </c>
      <c r="F172" s="108">
        <v>4400</v>
      </c>
      <c r="G172" s="130">
        <v>4400</v>
      </c>
      <c r="H172" s="108">
        <v>2550</v>
      </c>
      <c r="I172" s="108">
        <v>2550</v>
      </c>
    </row>
    <row r="173" spans="1:9" ht="16.5">
      <c r="A173" s="127" t="s">
        <v>231</v>
      </c>
      <c r="B173" s="149" t="s">
        <v>232</v>
      </c>
      <c r="C173" s="107"/>
      <c r="D173" s="107"/>
      <c r="E173" s="107"/>
      <c r="F173" s="108">
        <v>10</v>
      </c>
      <c r="G173" s="130">
        <v>10</v>
      </c>
      <c r="H173" s="108"/>
      <c r="I173" s="108"/>
    </row>
    <row r="174" spans="1:9" ht="33">
      <c r="A174" s="127" t="s">
        <v>354</v>
      </c>
      <c r="B174" s="149" t="s">
        <v>355</v>
      </c>
      <c r="C174" s="107">
        <v>75000</v>
      </c>
      <c r="D174" s="107"/>
      <c r="E174" s="107">
        <v>75000</v>
      </c>
      <c r="F174" s="108">
        <v>75000</v>
      </c>
      <c r="G174" s="130">
        <v>75000</v>
      </c>
      <c r="H174" s="108"/>
      <c r="I174" s="108"/>
    </row>
    <row r="175" spans="1:9" ht="16.5">
      <c r="A175" s="127" t="s">
        <v>239</v>
      </c>
      <c r="B175" s="149" t="s">
        <v>356</v>
      </c>
      <c r="C175" s="107"/>
      <c r="D175" s="107"/>
      <c r="E175" s="107"/>
      <c r="F175" s="108">
        <v>5</v>
      </c>
      <c r="G175" s="130">
        <v>5</v>
      </c>
      <c r="H175" s="108"/>
      <c r="I175" s="108"/>
    </row>
    <row r="176" spans="1:9" ht="33">
      <c r="A176" s="127" t="s">
        <v>243</v>
      </c>
      <c r="B176" s="149" t="s">
        <v>244</v>
      </c>
      <c r="C176" s="107">
        <v>9984</v>
      </c>
      <c r="D176" s="107">
        <v>8487</v>
      </c>
      <c r="E176" s="107"/>
      <c r="F176" s="108">
        <v>4541</v>
      </c>
      <c r="G176" s="130">
        <v>6238</v>
      </c>
      <c r="H176" s="108">
        <v>816</v>
      </c>
      <c r="I176" s="108">
        <v>816</v>
      </c>
    </row>
    <row r="177" spans="1:9" ht="16.5">
      <c r="A177" s="127" t="s">
        <v>357</v>
      </c>
      <c r="B177" s="149" t="s">
        <v>358</v>
      </c>
      <c r="C177" s="107">
        <v>2917</v>
      </c>
      <c r="D177" s="107"/>
      <c r="E177" s="107"/>
      <c r="F177" s="108">
        <v>1660</v>
      </c>
      <c r="G177" s="130">
        <v>1660</v>
      </c>
      <c r="H177" s="108">
        <v>1652</v>
      </c>
      <c r="I177" s="108">
        <v>1652</v>
      </c>
    </row>
    <row r="178" spans="1:9" ht="16.5">
      <c r="A178" s="127" t="s">
        <v>247</v>
      </c>
      <c r="B178" s="149" t="s">
        <v>248</v>
      </c>
      <c r="C178" s="107">
        <v>13349</v>
      </c>
      <c r="D178" s="107"/>
      <c r="E178" s="107"/>
      <c r="F178" s="108">
        <v>2395</v>
      </c>
      <c r="G178" s="130">
        <v>2395</v>
      </c>
      <c r="H178" s="108">
        <v>1455</v>
      </c>
      <c r="I178" s="108">
        <v>1455</v>
      </c>
    </row>
    <row r="179" spans="1:9" ht="16.5">
      <c r="A179" s="127" t="s">
        <v>251</v>
      </c>
      <c r="B179" s="149" t="s">
        <v>359</v>
      </c>
      <c r="C179" s="107"/>
      <c r="D179" s="107"/>
      <c r="E179" s="107"/>
      <c r="F179" s="108">
        <v>1533</v>
      </c>
      <c r="G179" s="130">
        <v>1533</v>
      </c>
      <c r="H179" s="108">
        <v>2147</v>
      </c>
      <c r="I179" s="108">
        <v>2147</v>
      </c>
    </row>
    <row r="180" spans="1:9" ht="16.5">
      <c r="A180" s="127" t="s">
        <v>255</v>
      </c>
      <c r="B180" s="149" t="s">
        <v>256</v>
      </c>
      <c r="C180" s="107"/>
      <c r="D180" s="125"/>
      <c r="E180" s="107"/>
      <c r="F180" s="108">
        <v>24</v>
      </c>
      <c r="G180" s="130">
        <v>24</v>
      </c>
      <c r="H180" s="108"/>
      <c r="I180" s="108"/>
    </row>
    <row r="181" spans="1:10" ht="16.5">
      <c r="A181" s="127" t="s">
        <v>360</v>
      </c>
      <c r="B181" s="149" t="s">
        <v>361</v>
      </c>
      <c r="C181" s="107"/>
      <c r="D181" s="107"/>
      <c r="E181" s="107">
        <v>64804</v>
      </c>
      <c r="F181" s="108">
        <v>12239</v>
      </c>
      <c r="G181" s="130">
        <v>12239</v>
      </c>
      <c r="H181" s="108">
        <v>70567</v>
      </c>
      <c r="I181" s="108">
        <v>10020</v>
      </c>
      <c r="J181" s="43">
        <v>48070</v>
      </c>
    </row>
    <row r="182" spans="1:9" ht="38.25" customHeight="1">
      <c r="A182" s="127" t="s">
        <v>260</v>
      </c>
      <c r="B182" s="149" t="s">
        <v>362</v>
      </c>
      <c r="C182" s="107">
        <v>8493</v>
      </c>
      <c r="D182" s="56">
        <v>7218</v>
      </c>
      <c r="E182" s="107"/>
      <c r="F182" s="108">
        <v>3578</v>
      </c>
      <c r="G182" s="130">
        <v>5022</v>
      </c>
      <c r="H182" s="108">
        <v>1250</v>
      </c>
      <c r="I182" s="108">
        <v>1250</v>
      </c>
    </row>
    <row r="183" spans="1:9" ht="16.5">
      <c r="A183" s="127" t="s">
        <v>363</v>
      </c>
      <c r="B183" s="149" t="s">
        <v>364</v>
      </c>
      <c r="C183" s="107">
        <v>1076</v>
      </c>
      <c r="D183" s="56"/>
      <c r="E183" s="107"/>
      <c r="F183" s="108">
        <v>480</v>
      </c>
      <c r="G183" s="130">
        <v>480</v>
      </c>
      <c r="H183" s="108">
        <v>576</v>
      </c>
      <c r="I183" s="108">
        <v>576</v>
      </c>
    </row>
    <row r="184" spans="1:9" ht="16.5">
      <c r="A184" s="127" t="s">
        <v>365</v>
      </c>
      <c r="B184" s="149" t="s">
        <v>366</v>
      </c>
      <c r="C184" s="107">
        <v>13382</v>
      </c>
      <c r="D184" s="56"/>
      <c r="E184" s="107"/>
      <c r="F184" s="108">
        <v>500</v>
      </c>
      <c r="G184" s="130">
        <v>500</v>
      </c>
      <c r="H184" s="108">
        <v>7000</v>
      </c>
      <c r="I184" s="108">
        <v>7000</v>
      </c>
    </row>
    <row r="185" spans="1:9" ht="16.5">
      <c r="A185" s="127" t="s">
        <v>367</v>
      </c>
      <c r="B185" s="149" t="s">
        <v>368</v>
      </c>
      <c r="C185" s="107">
        <v>5250</v>
      </c>
      <c r="D185" s="56"/>
      <c r="E185" s="107"/>
      <c r="F185" s="108">
        <v>1</v>
      </c>
      <c r="G185" s="130">
        <v>1</v>
      </c>
      <c r="H185" s="108">
        <v>1000</v>
      </c>
      <c r="I185" s="108">
        <v>1000</v>
      </c>
    </row>
    <row r="186" spans="1:9" ht="16.5">
      <c r="A186" s="127" t="s">
        <v>369</v>
      </c>
      <c r="B186" s="149" t="s">
        <v>370</v>
      </c>
      <c r="C186" s="107">
        <v>9595</v>
      </c>
      <c r="D186" s="56">
        <v>8156</v>
      </c>
      <c r="E186" s="107"/>
      <c r="F186" s="108">
        <v>720</v>
      </c>
      <c r="G186" s="130">
        <v>720</v>
      </c>
      <c r="H186" s="108">
        <v>1500</v>
      </c>
      <c r="I186" s="108">
        <v>1500</v>
      </c>
    </row>
    <row r="187" spans="1:9" ht="16.5">
      <c r="A187" s="127" t="s">
        <v>371</v>
      </c>
      <c r="B187" s="149" t="s">
        <v>372</v>
      </c>
      <c r="C187" s="107">
        <v>8932</v>
      </c>
      <c r="D187" s="56">
        <v>7592</v>
      </c>
      <c r="E187" s="107"/>
      <c r="F187" s="108">
        <v>591</v>
      </c>
      <c r="G187" s="130">
        <v>591</v>
      </c>
      <c r="H187" s="108">
        <v>1000</v>
      </c>
      <c r="I187" s="108">
        <v>1000</v>
      </c>
    </row>
    <row r="188" spans="1:9" ht="16.5">
      <c r="A188" s="127" t="s">
        <v>274</v>
      </c>
      <c r="B188" s="128" t="s">
        <v>275</v>
      </c>
      <c r="C188" s="107"/>
      <c r="D188" s="56"/>
      <c r="E188" s="107"/>
      <c r="F188" s="108">
        <v>60</v>
      </c>
      <c r="G188" s="130">
        <v>60</v>
      </c>
      <c r="H188" s="108"/>
      <c r="I188" s="108"/>
    </row>
    <row r="189" spans="1:9" ht="16.5">
      <c r="A189" s="127" t="s">
        <v>373</v>
      </c>
      <c r="B189" s="156" t="s">
        <v>374</v>
      </c>
      <c r="C189" s="107"/>
      <c r="D189" s="56"/>
      <c r="E189" s="107"/>
      <c r="F189" s="108">
        <v>1200</v>
      </c>
      <c r="G189" s="130">
        <v>1200</v>
      </c>
      <c r="H189" s="108"/>
      <c r="I189" s="108"/>
    </row>
    <row r="190" spans="1:9" ht="16.5">
      <c r="A190" s="127" t="s">
        <v>375</v>
      </c>
      <c r="B190" s="128" t="s">
        <v>376</v>
      </c>
      <c r="C190" s="107">
        <v>4540</v>
      </c>
      <c r="D190" s="56">
        <v>3848</v>
      </c>
      <c r="E190" s="107"/>
      <c r="F190" s="108">
        <v>211</v>
      </c>
      <c r="G190" s="130">
        <v>211</v>
      </c>
      <c r="H190" s="108">
        <v>1100</v>
      </c>
      <c r="I190" s="108">
        <v>1100</v>
      </c>
    </row>
    <row r="191" spans="1:9" ht="16.5">
      <c r="A191" s="127"/>
      <c r="B191" s="128"/>
      <c r="C191" s="107"/>
      <c r="D191" s="56"/>
      <c r="E191" s="107"/>
      <c r="F191" s="108"/>
      <c r="G191" s="130"/>
      <c r="H191" s="108"/>
      <c r="I191" s="108"/>
    </row>
    <row r="192" spans="1:9" ht="17.25" thickBot="1">
      <c r="A192" s="134"/>
      <c r="B192" s="157"/>
      <c r="C192" s="136"/>
      <c r="D192" s="56"/>
      <c r="E192" s="107"/>
      <c r="F192" s="108"/>
      <c r="G192" s="130"/>
      <c r="H192" s="108"/>
      <c r="I192" s="108"/>
    </row>
    <row r="193" spans="1:9" ht="17.25" thickBot="1">
      <c r="A193" s="158"/>
      <c r="B193" s="49" t="s">
        <v>5</v>
      </c>
      <c r="C193" s="52"/>
      <c r="D193" s="52"/>
      <c r="E193" s="106">
        <f>E4-E13</f>
        <v>0</v>
      </c>
      <c r="F193" s="106">
        <f>F4-F13</f>
        <v>45314</v>
      </c>
      <c r="G193" s="53">
        <f>G4-G13</f>
        <v>0</v>
      </c>
      <c r="H193" s="106">
        <f>H4-H13</f>
        <v>48172</v>
      </c>
      <c r="I193" s="159">
        <f>I4-I13</f>
        <v>0</v>
      </c>
    </row>
    <row r="194" spans="2:9" ht="16.5">
      <c r="B194" s="160"/>
      <c r="C194" s="160"/>
      <c r="D194" s="160"/>
      <c r="E194" s="125"/>
      <c r="F194" s="125"/>
      <c r="G194" s="125"/>
      <c r="H194" s="125"/>
      <c r="I194" s="125"/>
    </row>
    <row r="195" spans="2:9" ht="16.5">
      <c r="B195" s="113"/>
      <c r="C195" s="113"/>
      <c r="D195" s="113"/>
      <c r="E195" s="125"/>
      <c r="F195" s="125"/>
      <c r="G195" s="125"/>
      <c r="H195" s="125"/>
      <c r="I195" s="125"/>
    </row>
    <row r="196" spans="5:9" ht="16.5">
      <c r="E196" s="45">
        <f>E5-E193</f>
        <v>517638</v>
      </c>
      <c r="F196" s="45">
        <f>F5-F193</f>
        <v>614892</v>
      </c>
      <c r="G196" s="45">
        <f>G5-G193</f>
        <v>660206</v>
      </c>
      <c r="H196" s="45">
        <f>H5-H193</f>
        <v>-48172</v>
      </c>
      <c r="I196" s="45">
        <f>I5-I193</f>
        <v>0</v>
      </c>
    </row>
    <row r="197" spans="3:9" ht="16.5">
      <c r="C197" s="43">
        <v>21201</v>
      </c>
      <c r="E197" s="45"/>
      <c r="F197" s="45"/>
      <c r="G197" s="45"/>
      <c r="H197" s="45"/>
      <c r="I197" s="45"/>
    </row>
    <row r="198" spans="2:11" ht="16.5">
      <c r="B198" s="161"/>
      <c r="C198" s="161"/>
      <c r="D198" s="161"/>
      <c r="K198" s="45"/>
    </row>
    <row r="199" spans="2:9" ht="16.5">
      <c r="B199" s="162"/>
      <c r="C199" s="118"/>
      <c r="D199" s="118"/>
      <c r="E199" s="113"/>
      <c r="F199" s="113"/>
      <c r="G199" s="113"/>
      <c r="H199" s="113"/>
      <c r="I199" s="113"/>
    </row>
    <row r="200" spans="2:9" ht="16.5">
      <c r="B200" s="162"/>
      <c r="C200" s="163"/>
      <c r="D200" s="163"/>
      <c r="E200" s="113"/>
      <c r="F200" s="113"/>
      <c r="G200" s="113"/>
      <c r="H200" s="113"/>
      <c r="I200" s="113"/>
    </row>
    <row r="201" spans="1:9" s="167" customFormat="1" ht="15.75" customHeight="1">
      <c r="A201" s="164"/>
      <c r="B201" s="165"/>
      <c r="C201" s="165"/>
      <c r="D201" s="165"/>
      <c r="E201" s="166"/>
      <c r="F201" s="166"/>
      <c r="G201" s="166"/>
      <c r="H201" s="166"/>
      <c r="I201" s="166"/>
    </row>
    <row r="202" spans="2:9" ht="16.5">
      <c r="B202" s="168"/>
      <c r="C202" s="168"/>
      <c r="D202" s="168"/>
      <c r="E202" s="169"/>
      <c r="F202" s="169"/>
      <c r="G202" s="169"/>
      <c r="H202" s="169"/>
      <c r="I202" s="169"/>
    </row>
    <row r="203" spans="1:9" s="172" customFormat="1" ht="16.5">
      <c r="A203" s="170"/>
      <c r="B203" s="165"/>
      <c r="C203" s="165"/>
      <c r="D203" s="165"/>
      <c r="E203" s="171"/>
      <c r="F203" s="171"/>
      <c r="G203" s="171"/>
      <c r="H203" s="171"/>
      <c r="I203" s="171"/>
    </row>
    <row r="204" spans="1:9" s="172" customFormat="1" ht="16.5">
      <c r="A204" s="170"/>
      <c r="B204" s="165"/>
      <c r="C204" s="165"/>
      <c r="D204" s="165"/>
      <c r="E204" s="171"/>
      <c r="F204" s="171"/>
      <c r="G204" s="171"/>
      <c r="H204" s="171"/>
      <c r="I204" s="171"/>
    </row>
    <row r="205" spans="1:9" s="172" customFormat="1" ht="16.5">
      <c r="A205" s="170"/>
      <c r="B205" s="173"/>
      <c r="C205" s="173"/>
      <c r="D205" s="173"/>
      <c r="E205" s="171"/>
      <c r="F205" s="171"/>
      <c r="G205" s="171"/>
      <c r="H205" s="171"/>
      <c r="I205" s="171"/>
    </row>
    <row r="206" spans="1:9" s="172" customFormat="1" ht="16.5">
      <c r="A206" s="170"/>
      <c r="B206" s="173"/>
      <c r="C206" s="173"/>
      <c r="D206" s="173"/>
      <c r="E206" s="171"/>
      <c r="F206" s="171"/>
      <c r="G206" s="171"/>
      <c r="H206" s="171"/>
      <c r="I206" s="171"/>
    </row>
    <row r="207" spans="1:9" s="172" customFormat="1" ht="16.5">
      <c r="A207" s="170"/>
      <c r="B207" s="173"/>
      <c r="C207" s="173"/>
      <c r="D207" s="173"/>
      <c r="E207" s="171"/>
      <c r="F207" s="171"/>
      <c r="G207" s="171"/>
      <c r="H207" s="171"/>
      <c r="I207" s="171"/>
    </row>
    <row r="208" spans="1:9" s="172" customFormat="1" ht="16.5">
      <c r="A208" s="170"/>
      <c r="B208" s="173"/>
      <c r="C208" s="173"/>
      <c r="D208" s="173"/>
      <c r="E208" s="171"/>
      <c r="F208" s="171"/>
      <c r="G208" s="171"/>
      <c r="H208" s="171"/>
      <c r="I208" s="171"/>
    </row>
    <row r="209" spans="1:9" s="172" customFormat="1" ht="16.5">
      <c r="A209" s="170"/>
      <c r="B209" s="173"/>
      <c r="C209" s="173"/>
      <c r="D209" s="173"/>
      <c r="E209" s="171"/>
      <c r="F209" s="171"/>
      <c r="G209" s="171"/>
      <c r="H209" s="171"/>
      <c r="I209" s="171"/>
    </row>
    <row r="210" spans="2:9" ht="16.5">
      <c r="B210" s="174"/>
      <c r="C210" s="174"/>
      <c r="D210" s="174"/>
      <c r="E210" s="174"/>
      <c r="F210" s="174"/>
      <c r="G210" s="174"/>
      <c r="H210" s="174"/>
      <c r="I210" s="174"/>
    </row>
    <row r="211" spans="2:9" ht="16.5">
      <c r="B211" s="174"/>
      <c r="C211" s="174"/>
      <c r="D211" s="174"/>
      <c r="E211" s="174"/>
      <c r="F211" s="174"/>
      <c r="G211" s="174"/>
      <c r="H211" s="174"/>
      <c r="I211" s="174"/>
    </row>
    <row r="212" spans="2:9" ht="16.5">
      <c r="B212" s="174"/>
      <c r="C212" s="174"/>
      <c r="D212" s="174"/>
      <c r="E212" s="174"/>
      <c r="F212" s="174"/>
      <c r="G212" s="174"/>
      <c r="H212" s="174"/>
      <c r="I212" s="174"/>
    </row>
    <row r="213" spans="2:9" ht="16.5">
      <c r="B213" s="174"/>
      <c r="C213" s="174"/>
      <c r="D213" s="174"/>
      <c r="E213" s="174"/>
      <c r="F213" s="174"/>
      <c r="G213" s="174"/>
      <c r="H213" s="174"/>
      <c r="I213" s="174"/>
    </row>
    <row r="214" spans="2:9" ht="16.5">
      <c r="B214" s="174"/>
      <c r="C214" s="174"/>
      <c r="D214" s="174"/>
      <c r="E214" s="174"/>
      <c r="F214" s="174"/>
      <c r="G214" s="174"/>
      <c r="H214" s="174"/>
      <c r="I214" s="174"/>
    </row>
    <row r="215" spans="2:9" ht="16.5">
      <c r="B215" s="113"/>
      <c r="C215" s="113"/>
      <c r="D215" s="113"/>
      <c r="E215" s="113"/>
      <c r="F215" s="113"/>
      <c r="G215" s="113"/>
      <c r="H215" s="113"/>
      <c r="I215" s="113"/>
    </row>
    <row r="216" spans="2:9" ht="16.5">
      <c r="B216" s="113"/>
      <c r="C216" s="113"/>
      <c r="D216" s="113"/>
      <c r="E216" s="113"/>
      <c r="F216" s="113"/>
      <c r="G216" s="113"/>
      <c r="H216" s="113"/>
      <c r="I216" s="113"/>
    </row>
    <row r="217" spans="2:9" ht="16.5">
      <c r="B217" s="113"/>
      <c r="C217" s="113"/>
      <c r="D217" s="113"/>
      <c r="E217" s="113"/>
      <c r="F217" s="113"/>
      <c r="G217" s="113"/>
      <c r="H217" s="113"/>
      <c r="I217" s="113"/>
    </row>
    <row r="218" spans="2:9" ht="16.5">
      <c r="B218" s="113"/>
      <c r="C218" s="113"/>
      <c r="D218" s="113"/>
      <c r="E218" s="113"/>
      <c r="F218" s="113"/>
      <c r="G218" s="113"/>
      <c r="H218" s="113"/>
      <c r="I218" s="113"/>
    </row>
    <row r="219" spans="2:9" ht="16.5">
      <c r="B219" s="113"/>
      <c r="C219" s="113"/>
      <c r="D219" s="113"/>
      <c r="E219" s="113"/>
      <c r="F219" s="113"/>
      <c r="G219" s="113"/>
      <c r="H219" s="113"/>
      <c r="I219" s="113"/>
    </row>
    <row r="220" spans="2:9" ht="16.5">
      <c r="B220" s="113"/>
      <c r="C220" s="113"/>
      <c r="D220" s="113"/>
      <c r="E220" s="113"/>
      <c r="F220" s="113"/>
      <c r="G220" s="113"/>
      <c r="H220" s="113"/>
      <c r="I220" s="113"/>
    </row>
    <row r="221" spans="2:9" ht="16.5">
      <c r="B221" s="113"/>
      <c r="C221" s="113"/>
      <c r="D221" s="113"/>
      <c r="E221" s="113"/>
      <c r="F221" s="113"/>
      <c r="G221" s="113"/>
      <c r="H221" s="113"/>
      <c r="I221" s="113"/>
    </row>
    <row r="222" spans="2:9" ht="16.5">
      <c r="B222" s="113"/>
      <c r="C222" s="113"/>
      <c r="D222" s="113"/>
      <c r="E222" s="113"/>
      <c r="F222" s="113"/>
      <c r="G222" s="113"/>
      <c r="H222" s="113"/>
      <c r="I222" s="113"/>
    </row>
    <row r="223" spans="2:9" ht="16.5">
      <c r="B223" s="113"/>
      <c r="C223" s="113"/>
      <c r="D223" s="113"/>
      <c r="E223" s="113"/>
      <c r="F223" s="113"/>
      <c r="G223" s="113"/>
      <c r="H223" s="113"/>
      <c r="I223" s="113"/>
    </row>
    <row r="224" spans="2:9" ht="16.5">
      <c r="B224" s="113"/>
      <c r="C224" s="113"/>
      <c r="D224" s="113"/>
      <c r="E224" s="113"/>
      <c r="F224" s="113"/>
      <c r="G224" s="113"/>
      <c r="H224" s="113"/>
      <c r="I224" s="113"/>
    </row>
    <row r="225" spans="2:9" ht="16.5">
      <c r="B225" s="113"/>
      <c r="C225" s="113"/>
      <c r="D225" s="113"/>
      <c r="E225" s="113"/>
      <c r="F225" s="113"/>
      <c r="G225" s="113"/>
      <c r="H225" s="113"/>
      <c r="I225" s="113"/>
    </row>
    <row r="226" spans="2:9" ht="16.5">
      <c r="B226" s="113"/>
      <c r="C226" s="113"/>
      <c r="D226" s="113"/>
      <c r="E226" s="113"/>
      <c r="F226" s="113"/>
      <c r="G226" s="113"/>
      <c r="H226" s="113"/>
      <c r="I226" s="113"/>
    </row>
    <row r="227" spans="2:9" ht="16.5">
      <c r="B227" s="113"/>
      <c r="C227" s="113"/>
      <c r="D227" s="113"/>
      <c r="E227" s="113"/>
      <c r="F227" s="113"/>
      <c r="G227" s="113"/>
      <c r="H227" s="113"/>
      <c r="I227" s="113"/>
    </row>
    <row r="228" spans="2:9" ht="16.5">
      <c r="B228" s="163"/>
      <c r="C228" s="163"/>
      <c r="D228" s="163"/>
      <c r="E228" s="113"/>
      <c r="F228" s="113"/>
      <c r="G228" s="113"/>
      <c r="H228" s="113"/>
      <c r="I228" s="113"/>
    </row>
    <row r="229" spans="2:9" ht="16.5">
      <c r="B229" s="113"/>
      <c r="C229" s="113"/>
      <c r="D229" s="113"/>
      <c r="E229" s="113"/>
      <c r="F229" s="113"/>
      <c r="G229" s="113"/>
      <c r="H229" s="113"/>
      <c r="I229" s="113"/>
    </row>
    <row r="230" spans="2:9" ht="16.5">
      <c r="B230" s="113"/>
      <c r="C230" s="113"/>
      <c r="D230" s="113"/>
      <c r="E230" s="113"/>
      <c r="F230" s="113"/>
      <c r="G230" s="113"/>
      <c r="H230" s="113"/>
      <c r="I230" s="113"/>
    </row>
    <row r="231" spans="2:9" ht="16.5">
      <c r="B231" s="113"/>
      <c r="C231" s="113"/>
      <c r="D231" s="113"/>
      <c r="E231" s="113"/>
      <c r="F231" s="113"/>
      <c r="G231" s="113"/>
      <c r="H231" s="113"/>
      <c r="I231" s="113"/>
    </row>
    <row r="232" spans="2:9" ht="16.5">
      <c r="B232" s="113"/>
      <c r="C232" s="113"/>
      <c r="D232" s="113"/>
      <c r="E232" s="113"/>
      <c r="F232" s="113"/>
      <c r="G232" s="113"/>
      <c r="H232" s="113"/>
      <c r="I232" s="113"/>
    </row>
    <row r="233" spans="2:9" ht="16.5">
      <c r="B233" s="113"/>
      <c r="C233" s="113"/>
      <c r="D233" s="113"/>
      <c r="E233" s="113"/>
      <c r="F233" s="113"/>
      <c r="G233" s="113"/>
      <c r="H233" s="113"/>
      <c r="I233" s="113"/>
    </row>
    <row r="234" spans="2:9" ht="16.5">
      <c r="B234" s="113"/>
      <c r="C234" s="113"/>
      <c r="D234" s="113"/>
      <c r="E234" s="113"/>
      <c r="F234" s="113"/>
      <c r="G234" s="113"/>
      <c r="H234" s="113"/>
      <c r="I234" s="113"/>
    </row>
    <row r="235" spans="2:9" ht="16.5">
      <c r="B235" s="113"/>
      <c r="C235" s="113"/>
      <c r="D235" s="113"/>
      <c r="E235" s="113"/>
      <c r="F235" s="113"/>
      <c r="G235" s="113"/>
      <c r="H235" s="113"/>
      <c r="I235" s="113"/>
    </row>
    <row r="236" spans="2:9" ht="16.5">
      <c r="B236" s="113"/>
      <c r="C236" s="113"/>
      <c r="D236" s="113"/>
      <c r="E236" s="113"/>
      <c r="F236" s="113"/>
      <c r="G236" s="113"/>
      <c r="H236" s="113"/>
      <c r="I236" s="113"/>
    </row>
    <row r="237" spans="2:9" ht="16.5">
      <c r="B237" s="113"/>
      <c r="C237" s="113"/>
      <c r="D237" s="113"/>
      <c r="E237" s="113"/>
      <c r="F237" s="113"/>
      <c r="G237" s="113"/>
      <c r="H237" s="113"/>
      <c r="I237" s="113"/>
    </row>
    <row r="238" spans="2:9" ht="16.5">
      <c r="B238" s="113"/>
      <c r="C238" s="113"/>
      <c r="D238" s="113"/>
      <c r="E238" s="113"/>
      <c r="F238" s="113"/>
      <c r="G238" s="113"/>
      <c r="H238" s="113"/>
      <c r="I238" s="113"/>
    </row>
    <row r="239" spans="2:9" ht="16.5">
      <c r="B239" s="113"/>
      <c r="C239" s="113"/>
      <c r="D239" s="113"/>
      <c r="E239" s="113"/>
      <c r="F239" s="113"/>
      <c r="G239" s="113"/>
      <c r="H239" s="113"/>
      <c r="I239" s="113"/>
    </row>
    <row r="240" spans="2:9" ht="16.5">
      <c r="B240" s="113"/>
      <c r="C240" s="113"/>
      <c r="D240" s="113"/>
      <c r="E240" s="113"/>
      <c r="F240" s="113"/>
      <c r="G240" s="113"/>
      <c r="H240" s="113"/>
      <c r="I240" s="113"/>
    </row>
    <row r="241" spans="2:9" ht="16.5">
      <c r="B241" s="113"/>
      <c r="C241" s="113"/>
      <c r="D241" s="113"/>
      <c r="E241" s="113"/>
      <c r="F241" s="113"/>
      <c r="G241" s="113"/>
      <c r="H241" s="113"/>
      <c r="I241" s="113"/>
    </row>
    <row r="242" spans="2:9" ht="16.5">
      <c r="B242" s="113"/>
      <c r="C242" s="113"/>
      <c r="D242" s="113"/>
      <c r="E242" s="113"/>
      <c r="F242" s="113"/>
      <c r="G242" s="113"/>
      <c r="H242" s="113"/>
      <c r="I242" s="113"/>
    </row>
    <row r="243" spans="2:9" ht="16.5">
      <c r="B243" s="113"/>
      <c r="C243" s="113"/>
      <c r="D243" s="113"/>
      <c r="E243" s="113"/>
      <c r="F243" s="113"/>
      <c r="G243" s="113"/>
      <c r="H243" s="113"/>
      <c r="I243" s="113"/>
    </row>
    <row r="244" spans="2:9" ht="16.5">
      <c r="B244" s="113"/>
      <c r="C244" s="113"/>
      <c r="D244" s="113"/>
      <c r="E244" s="113"/>
      <c r="F244" s="113"/>
      <c r="G244" s="113"/>
      <c r="H244" s="113"/>
      <c r="I244" s="113"/>
    </row>
    <row r="245" spans="2:9" ht="16.5">
      <c r="B245" s="113"/>
      <c r="C245" s="113"/>
      <c r="D245" s="113"/>
      <c r="E245" s="113"/>
      <c r="F245" s="113"/>
      <c r="G245" s="113"/>
      <c r="H245" s="113"/>
      <c r="I245" s="113"/>
    </row>
    <row r="246" spans="2:9" ht="16.5">
      <c r="B246" s="113"/>
      <c r="C246" s="113"/>
      <c r="D246" s="113"/>
      <c r="E246" s="113"/>
      <c r="F246" s="113"/>
      <c r="G246" s="113"/>
      <c r="H246" s="113"/>
      <c r="I246" s="113"/>
    </row>
    <row r="247" spans="2:9" ht="16.5">
      <c r="B247" s="113"/>
      <c r="C247" s="113"/>
      <c r="D247" s="113"/>
      <c r="E247" s="113"/>
      <c r="F247" s="113"/>
      <c r="G247" s="113"/>
      <c r="H247" s="113"/>
      <c r="I247" s="113"/>
    </row>
    <row r="248" spans="2:9" ht="16.5">
      <c r="B248" s="113"/>
      <c r="C248" s="113"/>
      <c r="D248" s="113"/>
      <c r="E248" s="113"/>
      <c r="F248" s="113"/>
      <c r="G248" s="113"/>
      <c r="H248" s="113"/>
      <c r="I248" s="113"/>
    </row>
    <row r="249" spans="2:9" ht="16.5">
      <c r="B249" s="113"/>
      <c r="C249" s="113"/>
      <c r="D249" s="113"/>
      <c r="E249" s="113"/>
      <c r="F249" s="113"/>
      <c r="G249" s="113"/>
      <c r="H249" s="113"/>
      <c r="I249" s="113"/>
    </row>
    <row r="250" spans="2:9" ht="16.5">
      <c r="B250" s="113"/>
      <c r="C250" s="113"/>
      <c r="D250" s="113"/>
      <c r="E250" s="113"/>
      <c r="F250" s="113"/>
      <c r="G250" s="113"/>
      <c r="H250" s="113"/>
      <c r="I250" s="113"/>
    </row>
    <row r="251" spans="2:9" ht="16.5">
      <c r="B251" s="113"/>
      <c r="C251" s="113"/>
      <c r="D251" s="113"/>
      <c r="E251" s="113"/>
      <c r="F251" s="113"/>
      <c r="G251" s="113"/>
      <c r="H251" s="113"/>
      <c r="I251" s="113"/>
    </row>
    <row r="252" spans="2:9" ht="16.5">
      <c r="B252" s="113"/>
      <c r="C252" s="113"/>
      <c r="D252" s="113"/>
      <c r="E252" s="113"/>
      <c r="F252" s="113"/>
      <c r="G252" s="113"/>
      <c r="H252" s="113"/>
      <c r="I252" s="113"/>
    </row>
    <row r="253" spans="2:9" ht="16.5">
      <c r="B253" s="113"/>
      <c r="C253" s="113"/>
      <c r="D253" s="113"/>
      <c r="E253" s="113"/>
      <c r="F253" s="113"/>
      <c r="G253" s="113"/>
      <c r="H253" s="113"/>
      <c r="I253" s="113"/>
    </row>
    <row r="254" spans="2:9" ht="16.5">
      <c r="B254" s="113"/>
      <c r="C254" s="113"/>
      <c r="D254" s="113"/>
      <c r="E254" s="113"/>
      <c r="F254" s="113"/>
      <c r="G254" s="113"/>
      <c r="H254" s="113"/>
      <c r="I254" s="113"/>
    </row>
    <row r="255" spans="2:9" ht="16.5">
      <c r="B255" s="113"/>
      <c r="C255" s="113"/>
      <c r="D255" s="113"/>
      <c r="E255" s="113"/>
      <c r="F255" s="113"/>
      <c r="G255" s="113"/>
      <c r="H255" s="113"/>
      <c r="I255" s="113"/>
    </row>
    <row r="256" spans="2:9" ht="16.5">
      <c r="B256" s="113"/>
      <c r="C256" s="113"/>
      <c r="D256" s="113"/>
      <c r="E256" s="113"/>
      <c r="F256" s="113"/>
      <c r="G256" s="113"/>
      <c r="H256" s="113"/>
      <c r="I256" s="113"/>
    </row>
    <row r="257" spans="2:9" ht="16.5">
      <c r="B257" s="113"/>
      <c r="C257" s="113"/>
      <c r="D257" s="113"/>
      <c r="E257" s="113"/>
      <c r="F257" s="113"/>
      <c r="G257" s="113"/>
      <c r="H257" s="113"/>
      <c r="I257" s="113"/>
    </row>
    <row r="258" spans="2:9" ht="16.5">
      <c r="B258" s="113"/>
      <c r="C258" s="113"/>
      <c r="D258" s="113"/>
      <c r="E258" s="113"/>
      <c r="F258" s="113"/>
      <c r="G258" s="113"/>
      <c r="H258" s="113"/>
      <c r="I258" s="113"/>
    </row>
    <row r="259" spans="2:9" ht="16.5">
      <c r="B259" s="113"/>
      <c r="C259" s="113"/>
      <c r="D259" s="113"/>
      <c r="E259" s="113"/>
      <c r="F259" s="113"/>
      <c r="G259" s="113"/>
      <c r="H259" s="113"/>
      <c r="I259" s="113"/>
    </row>
    <row r="260" spans="2:9" ht="16.5">
      <c r="B260" s="113"/>
      <c r="C260" s="113"/>
      <c r="D260" s="113"/>
      <c r="E260" s="113"/>
      <c r="F260" s="113"/>
      <c r="G260" s="113"/>
      <c r="H260" s="113"/>
      <c r="I260" s="113"/>
    </row>
  </sheetData>
  <printOptions/>
  <pageMargins left="0.42" right="0.4" top="0.69" bottom="0.65" header="0.4921259845" footer="0.4921259845"/>
  <pageSetup horizontalDpi="600" verticalDpi="600" orientation="portrait" paperSize="9" scale="50" r:id="rId1"/>
  <headerFooter alignWithMargins="0">
    <oddFooter>&amp;R&amp;P</oddFooter>
  </headerFooter>
  <rowBreaks count="2" manualBreakCount="2">
    <brk id="90" max="8" man="1"/>
    <brk id="12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Zeros="0" workbookViewId="0" topLeftCell="A1">
      <selection activeCell="J25" sqref="J24:J25"/>
    </sheetView>
  </sheetViews>
  <sheetFormatPr defaultColWidth="9.00390625" defaultRowHeight="12.75"/>
  <cols>
    <col min="1" max="1" width="44.00390625" style="43" customWidth="1"/>
    <col min="2" max="7" width="10.75390625" style="43" customWidth="1"/>
    <col min="8" max="8" width="9.125" style="45" customWidth="1"/>
    <col min="9" max="16384" width="9.125" style="43" customWidth="1"/>
  </cols>
  <sheetData>
    <row r="1" spans="5:7" ht="17.25" thickBot="1">
      <c r="E1" s="44"/>
      <c r="G1" s="44" t="s">
        <v>0</v>
      </c>
    </row>
    <row r="2" spans="1:7" ht="16.5">
      <c r="A2" s="46" t="s">
        <v>22</v>
      </c>
      <c r="B2" s="47" t="s">
        <v>23</v>
      </c>
      <c r="C2" s="48"/>
      <c r="D2" s="47" t="s">
        <v>24</v>
      </c>
      <c r="E2" s="48"/>
      <c r="F2" s="47" t="s">
        <v>12</v>
      </c>
      <c r="G2" s="48"/>
    </row>
    <row r="3" spans="1:7" ht="17.25" thickBot="1">
      <c r="A3" s="49"/>
      <c r="B3" s="50" t="s">
        <v>25</v>
      </c>
      <c r="C3" s="51"/>
      <c r="D3" s="50" t="s">
        <v>26</v>
      </c>
      <c r="E3" s="51"/>
      <c r="F3" s="50">
        <v>2011</v>
      </c>
      <c r="G3" s="51"/>
    </row>
    <row r="4" spans="1:7" ht="17.25" thickBot="1">
      <c r="A4" s="52" t="s">
        <v>3</v>
      </c>
      <c r="B4" s="53"/>
      <c r="C4" s="54">
        <f>SUM(C5:C9)</f>
        <v>68030</v>
      </c>
      <c r="D4" s="53"/>
      <c r="E4" s="54">
        <f>SUM(E5:E9)</f>
        <v>74316</v>
      </c>
      <c r="F4" s="53"/>
      <c r="G4" s="54">
        <f>SUM(G5:G9)</f>
        <v>62190</v>
      </c>
    </row>
    <row r="5" spans="1:8" ht="16.5">
      <c r="A5" s="55" t="s">
        <v>10</v>
      </c>
      <c r="B5" s="56"/>
      <c r="C5" s="57">
        <v>33662</v>
      </c>
      <c r="D5" s="58"/>
      <c r="E5" s="57">
        <v>39948</v>
      </c>
      <c r="F5" s="58"/>
      <c r="G5" s="57">
        <f>E28</f>
        <v>30395</v>
      </c>
      <c r="H5" s="59"/>
    </row>
    <row r="6" spans="1:8" ht="16.5">
      <c r="A6" s="55" t="s">
        <v>27</v>
      </c>
      <c r="B6" s="56"/>
      <c r="C6" s="57">
        <v>31290</v>
      </c>
      <c r="D6" s="56"/>
      <c r="E6" s="57">
        <v>31290</v>
      </c>
      <c r="F6" s="56"/>
      <c r="G6" s="57">
        <v>28957</v>
      </c>
      <c r="H6" s="60"/>
    </row>
    <row r="7" spans="1:8" ht="16.5">
      <c r="A7" s="55" t="s">
        <v>28</v>
      </c>
      <c r="B7" s="56"/>
      <c r="C7" s="57">
        <v>2878</v>
      </c>
      <c r="D7" s="56"/>
      <c r="E7" s="57">
        <v>2878</v>
      </c>
      <c r="F7" s="56"/>
      <c r="G7" s="57">
        <v>2638</v>
      </c>
      <c r="H7" s="60"/>
    </row>
    <row r="8" spans="1:8" ht="16.5">
      <c r="A8" s="55" t="s">
        <v>29</v>
      </c>
      <c r="B8" s="56"/>
      <c r="C8" s="57">
        <v>200</v>
      </c>
      <c r="D8" s="56"/>
      <c r="E8" s="61">
        <v>200</v>
      </c>
      <c r="F8" s="56"/>
      <c r="G8" s="61">
        <v>200</v>
      </c>
      <c r="H8" s="60"/>
    </row>
    <row r="9" spans="1:7" ht="16.5">
      <c r="A9" s="55"/>
      <c r="B9" s="56"/>
      <c r="C9" s="57"/>
      <c r="D9" s="56"/>
      <c r="E9" s="62"/>
      <c r="F9" s="56"/>
      <c r="G9" s="62"/>
    </row>
    <row r="10" spans="1:7" ht="17.25" thickBot="1">
      <c r="A10" s="55"/>
      <c r="B10" s="56"/>
      <c r="C10" s="57"/>
      <c r="D10" s="56"/>
      <c r="E10" s="62"/>
      <c r="F10" s="56"/>
      <c r="G10" s="62"/>
    </row>
    <row r="11" spans="1:7" ht="17.25" thickBot="1">
      <c r="A11" s="52" t="s">
        <v>4</v>
      </c>
      <c r="B11" s="53"/>
      <c r="C11" s="54">
        <f>C12+C15+C21</f>
        <v>68030</v>
      </c>
      <c r="D11" s="53"/>
      <c r="E11" s="54">
        <f>E12+E15+E21</f>
        <v>43921</v>
      </c>
      <c r="F11" s="53"/>
      <c r="G11" s="54">
        <f>G12+G15+G21</f>
        <v>62190</v>
      </c>
    </row>
    <row r="12" spans="1:7" ht="16.5">
      <c r="A12" s="55" t="s">
        <v>30</v>
      </c>
      <c r="B12" s="56"/>
      <c r="C12" s="57">
        <v>13000</v>
      </c>
      <c r="D12" s="56"/>
      <c r="E12" s="57">
        <v>13000</v>
      </c>
      <c r="F12" s="56"/>
      <c r="G12" s="57"/>
    </row>
    <row r="13" spans="1:7" ht="16.5">
      <c r="A13" s="63"/>
      <c r="B13" s="64"/>
      <c r="C13" s="65"/>
      <c r="D13" s="64"/>
      <c r="E13" s="65"/>
      <c r="F13" s="64"/>
      <c r="G13" s="66"/>
    </row>
    <row r="14" spans="1:7" ht="16.5">
      <c r="A14" s="63"/>
      <c r="B14" s="64"/>
      <c r="C14" s="65"/>
      <c r="D14" s="64"/>
      <c r="E14" s="65"/>
      <c r="F14" s="64"/>
      <c r="G14" s="66"/>
    </row>
    <row r="15" spans="1:7" ht="16.5">
      <c r="A15" s="63" t="s">
        <v>31</v>
      </c>
      <c r="B15" s="64"/>
      <c r="C15" s="65">
        <f>SUM(C16:C16)</f>
        <v>0</v>
      </c>
      <c r="D15" s="64"/>
      <c r="E15" s="65">
        <f>SUM(E16:E16)</f>
        <v>1550</v>
      </c>
      <c r="F15" s="64"/>
      <c r="G15" s="65">
        <f>SUM(G16:G16)</f>
        <v>0</v>
      </c>
    </row>
    <row r="16" spans="1:7" ht="16.5">
      <c r="A16" s="55" t="s">
        <v>32</v>
      </c>
      <c r="B16" s="56"/>
      <c r="C16" s="57"/>
      <c r="D16" s="56"/>
      <c r="E16" s="57">
        <v>1550</v>
      </c>
      <c r="F16" s="56"/>
      <c r="G16" s="57"/>
    </row>
    <row r="17" spans="1:9" ht="16.5">
      <c r="A17" s="55"/>
      <c r="B17" s="56"/>
      <c r="C17" s="57"/>
      <c r="D17" s="56"/>
      <c r="E17" s="57"/>
      <c r="F17" s="56"/>
      <c r="G17" s="62"/>
      <c r="I17" s="45"/>
    </row>
    <row r="18" spans="1:7" ht="16.5">
      <c r="A18" s="55"/>
      <c r="B18" s="56"/>
      <c r="C18" s="57"/>
      <c r="D18" s="56"/>
      <c r="E18" s="57"/>
      <c r="F18" s="56"/>
      <c r="G18" s="62"/>
    </row>
    <row r="19" spans="1:7" ht="16.5">
      <c r="A19" s="55"/>
      <c r="B19" s="56"/>
      <c r="C19" s="57"/>
      <c r="D19" s="56"/>
      <c r="E19" s="57"/>
      <c r="F19" s="56"/>
      <c r="G19" s="62"/>
    </row>
    <row r="20" spans="1:7" ht="16.5">
      <c r="A20" s="55"/>
      <c r="B20" s="56"/>
      <c r="C20" s="57"/>
      <c r="D20" s="56"/>
      <c r="E20" s="57"/>
      <c r="F20" s="56"/>
      <c r="G20" s="62"/>
    </row>
    <row r="21" spans="1:7" ht="16.5">
      <c r="A21" s="67" t="s">
        <v>33</v>
      </c>
      <c r="B21" s="68"/>
      <c r="C21" s="69">
        <f>SUM(C22:C26)</f>
        <v>55030</v>
      </c>
      <c r="D21" s="68"/>
      <c r="E21" s="69">
        <f>SUM(E22:E26)</f>
        <v>29371</v>
      </c>
      <c r="F21" s="68"/>
      <c r="G21" s="69">
        <f>SUM(G22:G26)</f>
        <v>62190</v>
      </c>
    </row>
    <row r="22" spans="1:7" ht="16.5">
      <c r="A22" s="55" t="s">
        <v>34</v>
      </c>
      <c r="B22" s="70" t="s">
        <v>35</v>
      </c>
      <c r="C22" s="71">
        <v>20000</v>
      </c>
      <c r="D22" s="70"/>
      <c r="E22" s="57">
        <v>1380</v>
      </c>
      <c r="F22" s="70"/>
      <c r="G22" s="57">
        <v>21340</v>
      </c>
    </row>
    <row r="23" spans="1:7" ht="16.5">
      <c r="A23" s="55" t="s">
        <v>36</v>
      </c>
      <c r="B23" s="56"/>
      <c r="C23" s="57">
        <v>20000</v>
      </c>
      <c r="D23" s="56"/>
      <c r="E23" s="57">
        <v>14011</v>
      </c>
      <c r="F23" s="56"/>
      <c r="G23" s="57">
        <v>20000</v>
      </c>
    </row>
    <row r="24" spans="1:7" ht="16.5">
      <c r="A24" s="55" t="s">
        <v>37</v>
      </c>
      <c r="B24" s="56"/>
      <c r="C24" s="57">
        <v>14280</v>
      </c>
      <c r="D24" s="56"/>
      <c r="E24" s="57">
        <v>10710</v>
      </c>
      <c r="F24" s="56"/>
      <c r="G24" s="57">
        <v>20000</v>
      </c>
    </row>
    <row r="25" spans="1:7" ht="16.5">
      <c r="A25" s="55" t="s">
        <v>38</v>
      </c>
      <c r="B25" s="56"/>
      <c r="C25" s="57"/>
      <c r="D25" s="56"/>
      <c r="E25" s="57">
        <v>2520</v>
      </c>
      <c r="F25" s="56"/>
      <c r="G25" s="57"/>
    </row>
    <row r="26" spans="1:7" ht="16.5">
      <c r="A26" s="55" t="s">
        <v>39</v>
      </c>
      <c r="B26" s="56"/>
      <c r="C26" s="57">
        <v>750</v>
      </c>
      <c r="D26" s="56"/>
      <c r="E26" s="57">
        <v>750</v>
      </c>
      <c r="F26" s="56"/>
      <c r="G26" s="57">
        <v>850</v>
      </c>
    </row>
    <row r="27" spans="1:7" ht="17.25" thickBot="1">
      <c r="A27" s="55"/>
      <c r="B27" s="56"/>
      <c r="C27" s="57"/>
      <c r="D27" s="56"/>
      <c r="E27" s="57"/>
      <c r="F27" s="56"/>
      <c r="G27" s="57"/>
    </row>
    <row r="28" spans="1:7" ht="17.25" thickBot="1">
      <c r="A28" s="52" t="s">
        <v>5</v>
      </c>
      <c r="B28" s="53"/>
      <c r="C28" s="54">
        <f>C4-C11</f>
        <v>0</v>
      </c>
      <c r="D28" s="53"/>
      <c r="E28" s="54">
        <f>E4-E11</f>
        <v>30395</v>
      </c>
      <c r="F28" s="53"/>
      <c r="G28" s="54">
        <f>G4-G11</f>
        <v>0</v>
      </c>
    </row>
    <row r="30" spans="1:9" ht="17.25" customHeight="1">
      <c r="A30" s="72"/>
      <c r="B30" s="73"/>
      <c r="C30" s="73"/>
      <c r="D30" s="73"/>
      <c r="E30" s="73"/>
      <c r="F30" s="73"/>
      <c r="G30" s="73"/>
      <c r="I30" s="45"/>
    </row>
    <row r="31" spans="1:7" ht="16.5">
      <c r="A31" s="74"/>
      <c r="B31" s="74"/>
      <c r="C31" s="74"/>
      <c r="D31" s="74"/>
      <c r="E31" s="74"/>
      <c r="F31" s="74"/>
      <c r="G31" s="74"/>
    </row>
    <row r="32" spans="1:7" ht="16.5">
      <c r="A32" s="74"/>
      <c r="B32" s="74"/>
      <c r="C32" s="74"/>
      <c r="D32" s="74"/>
      <c r="E32" s="74"/>
      <c r="F32" s="74"/>
      <c r="G32" s="74"/>
    </row>
    <row r="33" spans="1:7" ht="16.5">
      <c r="A33" s="74"/>
      <c r="B33" s="74"/>
      <c r="C33" s="74"/>
      <c r="D33" s="74"/>
      <c r="E33" s="74"/>
      <c r="F33" s="74"/>
      <c r="G33" s="74"/>
    </row>
    <row r="34" spans="1:7" ht="16.5">
      <c r="A34" s="74"/>
      <c r="B34" s="74"/>
      <c r="C34" s="74"/>
      <c r="D34" s="74"/>
      <c r="E34" s="74"/>
      <c r="F34" s="74"/>
      <c r="G34" s="74"/>
    </row>
    <row r="35" spans="1:7" ht="16.5">
      <c r="A35" s="74"/>
      <c r="B35" s="74"/>
      <c r="C35" s="74"/>
      <c r="D35" s="74"/>
      <c r="E35" s="74"/>
      <c r="F35" s="74"/>
      <c r="G35" s="7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4"/>
  <sheetViews>
    <sheetView workbookViewId="0" topLeftCell="A2">
      <selection activeCell="B4" sqref="B4"/>
    </sheetView>
  </sheetViews>
  <sheetFormatPr defaultColWidth="9.00390625" defaultRowHeight="12.75"/>
  <cols>
    <col min="1" max="1" width="1.00390625" style="0" customWidth="1"/>
    <col min="2" max="2" width="56.875" style="75" customWidth="1"/>
    <col min="3" max="3" width="15.00390625" style="75" customWidth="1"/>
    <col min="4" max="4" width="14.625" style="76" customWidth="1"/>
    <col min="5" max="5" width="14.00390625" style="76" customWidth="1"/>
  </cols>
  <sheetData>
    <row r="1" ht="13.5" hidden="1" thickBot="1"/>
    <row r="2" spans="2:5" ht="16.5" customHeight="1">
      <c r="B2" s="77" t="s">
        <v>40</v>
      </c>
      <c r="C2" s="78" t="s">
        <v>2</v>
      </c>
      <c r="D2" s="79" t="s">
        <v>24</v>
      </c>
      <c r="E2" s="80" t="s">
        <v>12</v>
      </c>
    </row>
    <row r="3" spans="2:5" ht="15.75" customHeight="1">
      <c r="B3" s="81"/>
      <c r="C3" s="82">
        <v>2010</v>
      </c>
      <c r="D3" s="82" t="s">
        <v>26</v>
      </c>
      <c r="E3" s="82">
        <v>2011</v>
      </c>
    </row>
    <row r="4" spans="2:5" ht="12.75">
      <c r="B4" s="83" t="s">
        <v>3</v>
      </c>
      <c r="C4" s="84">
        <f>SUM(C5:C16)</f>
        <v>1288934</v>
      </c>
      <c r="D4" s="84">
        <f>SUM(D5:D16)</f>
        <v>2269470</v>
      </c>
      <c r="E4" s="84">
        <f>SUM(E5:E16)</f>
        <v>1637135</v>
      </c>
    </row>
    <row r="5" spans="2:5" ht="12.75">
      <c r="B5" s="85" t="s">
        <v>10</v>
      </c>
      <c r="C5" s="86">
        <v>643476</v>
      </c>
      <c r="D5" s="86">
        <v>1101719</v>
      </c>
      <c r="E5" s="86">
        <v>1493283</v>
      </c>
    </row>
    <row r="6" spans="2:5" ht="6" customHeight="1">
      <c r="B6" s="85"/>
      <c r="C6" s="86"/>
      <c r="D6" s="86"/>
      <c r="E6" s="86"/>
    </row>
    <row r="7" spans="2:5" ht="12.75">
      <c r="B7" s="85" t="s">
        <v>41</v>
      </c>
      <c r="C7" s="85"/>
      <c r="D7" s="87">
        <v>-96482</v>
      </c>
      <c r="E7" s="85"/>
    </row>
    <row r="8" spans="2:5" ht="12.75">
      <c r="B8" s="85" t="s">
        <v>42</v>
      </c>
      <c r="C8" s="86"/>
      <c r="D8" s="88">
        <v>75775</v>
      </c>
      <c r="E8" s="86"/>
    </row>
    <row r="9" spans="2:6" ht="24">
      <c r="B9" s="89" t="s">
        <v>43</v>
      </c>
      <c r="C9" s="86">
        <v>-120000</v>
      </c>
      <c r="D9" s="85">
        <v>-58000</v>
      </c>
      <c r="E9" s="85">
        <v>-240000</v>
      </c>
      <c r="F9" s="90"/>
    </row>
    <row r="10" spans="2:5" ht="24">
      <c r="B10" s="89" t="s">
        <v>44</v>
      </c>
      <c r="C10" s="86">
        <v>-250000</v>
      </c>
      <c r="D10" s="86"/>
      <c r="E10" s="86">
        <v>-250000</v>
      </c>
    </row>
    <row r="11" spans="2:5" ht="12.75">
      <c r="B11" s="85" t="s">
        <v>45</v>
      </c>
      <c r="C11" s="86">
        <v>969000</v>
      </c>
      <c r="D11" s="86">
        <v>1200000</v>
      </c>
      <c r="E11" s="86">
        <v>600000</v>
      </c>
    </row>
    <row r="12" spans="2:5" ht="12.75">
      <c r="B12" s="85" t="s">
        <v>46</v>
      </c>
      <c r="C12" s="86">
        <v>45</v>
      </c>
      <c r="D12" s="86">
        <v>45</v>
      </c>
      <c r="E12" s="86">
        <v>45</v>
      </c>
    </row>
    <row r="13" spans="2:5" ht="12.75">
      <c r="B13" s="85" t="s">
        <v>47</v>
      </c>
      <c r="C13" s="86">
        <v>4810</v>
      </c>
      <c r="D13" s="86">
        <v>4810</v>
      </c>
      <c r="E13" s="86">
        <v>4800</v>
      </c>
    </row>
    <row r="14" spans="2:5" ht="12.75">
      <c r="B14" s="85" t="s">
        <v>48</v>
      </c>
      <c r="C14" s="86">
        <v>40603</v>
      </c>
      <c r="D14" s="86">
        <v>40603</v>
      </c>
      <c r="E14" s="86">
        <v>29007</v>
      </c>
    </row>
    <row r="15" spans="2:5" ht="12.75">
      <c r="B15" s="85" t="s">
        <v>49</v>
      </c>
      <c r="C15" s="86">
        <v>1000</v>
      </c>
      <c r="D15" s="86">
        <v>1000</v>
      </c>
      <c r="E15" s="86"/>
    </row>
    <row r="16" spans="2:5" ht="5.25" customHeight="1">
      <c r="B16" s="85"/>
      <c r="C16" s="87"/>
      <c r="D16" s="91"/>
      <c r="E16" s="87"/>
    </row>
    <row r="17" spans="2:5" ht="12.75">
      <c r="B17" s="83" t="s">
        <v>4</v>
      </c>
      <c r="C17" s="83">
        <f>C20+C45</f>
        <v>1109070</v>
      </c>
      <c r="D17" s="83">
        <f>D20+D45</f>
        <v>776187</v>
      </c>
      <c r="E17" s="83">
        <f>E20+E45</f>
        <v>1290850</v>
      </c>
    </row>
    <row r="18" spans="2:5" ht="3.75" customHeight="1">
      <c r="B18" s="85"/>
      <c r="C18" s="91"/>
      <c r="D18" s="91"/>
      <c r="E18" s="91"/>
    </row>
    <row r="19" spans="2:5" ht="6.75" customHeight="1">
      <c r="B19" s="85"/>
      <c r="C19" s="91"/>
      <c r="D19" s="91"/>
      <c r="E19" s="91"/>
    </row>
    <row r="20" spans="2:5" ht="12.75">
      <c r="B20" s="92" t="s">
        <v>31</v>
      </c>
      <c r="C20" s="92">
        <f>SUM(C21:C44)</f>
        <v>727540</v>
      </c>
      <c r="D20" s="92">
        <f>SUM(D21:D44)</f>
        <v>366331</v>
      </c>
      <c r="E20" s="92">
        <f>SUM(E21:E44)</f>
        <v>870200</v>
      </c>
    </row>
    <row r="21" spans="2:5" ht="25.5" customHeight="1">
      <c r="B21" s="93" t="s">
        <v>89</v>
      </c>
      <c r="C21" s="87">
        <v>517400</v>
      </c>
      <c r="D21" s="87">
        <v>85846</v>
      </c>
      <c r="E21" s="87">
        <v>271000</v>
      </c>
    </row>
    <row r="22" spans="2:5" ht="12.75">
      <c r="B22" s="87" t="s">
        <v>50</v>
      </c>
      <c r="C22" s="87">
        <v>25340</v>
      </c>
      <c r="D22" s="87">
        <v>340</v>
      </c>
      <c r="E22" s="87">
        <v>36000</v>
      </c>
    </row>
    <row r="23" spans="2:5" ht="12.75">
      <c r="B23" s="87" t="s">
        <v>51</v>
      </c>
      <c r="C23" s="87">
        <v>32000</v>
      </c>
      <c r="D23" s="87">
        <v>1197</v>
      </c>
      <c r="E23" s="87">
        <v>33000</v>
      </c>
    </row>
    <row r="24" spans="2:5" ht="12.75">
      <c r="B24" s="94" t="s">
        <v>52</v>
      </c>
      <c r="C24" s="87">
        <v>62200</v>
      </c>
      <c r="D24" s="87">
        <v>1200</v>
      </c>
      <c r="E24" s="87">
        <v>80000</v>
      </c>
    </row>
    <row r="25" spans="2:5" ht="12.75">
      <c r="B25" s="94" t="s">
        <v>53</v>
      </c>
      <c r="C25" s="87">
        <v>1800</v>
      </c>
      <c r="D25" s="87">
        <v>300</v>
      </c>
      <c r="E25" s="87">
        <v>1700</v>
      </c>
    </row>
    <row r="26" spans="2:5" ht="12.75">
      <c r="B26" s="87" t="s">
        <v>54</v>
      </c>
      <c r="C26" s="87">
        <v>18000</v>
      </c>
      <c r="D26" s="87">
        <v>27917</v>
      </c>
      <c r="E26" s="87"/>
    </row>
    <row r="27" spans="2:5" ht="12.75">
      <c r="B27" s="87" t="s">
        <v>55</v>
      </c>
      <c r="C27" s="87">
        <v>25000</v>
      </c>
      <c r="D27" s="87"/>
      <c r="E27" s="87"/>
    </row>
    <row r="28" spans="2:5" ht="12.75">
      <c r="B28" s="87" t="s">
        <v>56</v>
      </c>
      <c r="C28" s="87"/>
      <c r="D28" s="87">
        <v>10000</v>
      </c>
      <c r="E28" s="87"/>
    </row>
    <row r="29" spans="2:5" ht="12.75">
      <c r="B29" s="87" t="s">
        <v>57</v>
      </c>
      <c r="C29" s="87"/>
      <c r="D29" s="87">
        <v>15000</v>
      </c>
      <c r="E29" s="87">
        <v>10000</v>
      </c>
    </row>
    <row r="30" spans="2:5" ht="12.75">
      <c r="B30" s="87" t="s">
        <v>58</v>
      </c>
      <c r="C30" s="87"/>
      <c r="D30" s="87">
        <v>14000</v>
      </c>
      <c r="E30" s="87">
        <v>9000</v>
      </c>
    </row>
    <row r="31" spans="2:5" ht="12.75">
      <c r="B31" s="87" t="s">
        <v>59</v>
      </c>
      <c r="C31" s="87"/>
      <c r="D31" s="87">
        <v>7500</v>
      </c>
      <c r="E31" s="87">
        <v>6500</v>
      </c>
    </row>
    <row r="32" spans="2:5" ht="12.75">
      <c r="B32" s="87" t="s">
        <v>60</v>
      </c>
      <c r="C32" s="87"/>
      <c r="D32" s="87">
        <v>1500</v>
      </c>
      <c r="E32" s="87">
        <v>43500</v>
      </c>
    </row>
    <row r="33" spans="2:5" ht="12.75">
      <c r="B33" s="87" t="s">
        <v>61</v>
      </c>
      <c r="C33" s="87"/>
      <c r="D33" s="87">
        <v>250</v>
      </c>
      <c r="E33" s="87"/>
    </row>
    <row r="34" spans="2:5" ht="12.75">
      <c r="B34" s="87" t="s">
        <v>62</v>
      </c>
      <c r="C34" s="87"/>
      <c r="D34" s="87">
        <v>1000</v>
      </c>
      <c r="E34" s="87">
        <v>299000</v>
      </c>
    </row>
    <row r="35" spans="2:5" ht="22.5">
      <c r="B35" s="95" t="s">
        <v>63</v>
      </c>
      <c r="C35" s="87">
        <v>18000</v>
      </c>
      <c r="D35" s="87">
        <v>18000</v>
      </c>
      <c r="E35" s="87"/>
    </row>
    <row r="36" spans="2:5" ht="22.5">
      <c r="B36" s="94" t="s">
        <v>64</v>
      </c>
      <c r="C36" s="87">
        <v>2000</v>
      </c>
      <c r="D36" s="87">
        <v>2000</v>
      </c>
      <c r="E36" s="87"/>
    </row>
    <row r="37" spans="2:5" ht="12.75">
      <c r="B37" s="87" t="s">
        <v>65</v>
      </c>
      <c r="C37" s="85">
        <v>15400</v>
      </c>
      <c r="D37" s="87">
        <v>15400</v>
      </c>
      <c r="E37" s="85">
        <v>6000</v>
      </c>
    </row>
    <row r="38" spans="2:5" s="90" customFormat="1" ht="33.75">
      <c r="B38" s="94" t="s">
        <v>66</v>
      </c>
      <c r="C38" s="85"/>
      <c r="D38" s="87"/>
      <c r="E38" s="85">
        <v>9000</v>
      </c>
    </row>
    <row r="39" spans="2:5" s="90" customFormat="1" ht="22.5">
      <c r="B39" s="94" t="s">
        <v>67</v>
      </c>
      <c r="C39" s="85"/>
      <c r="D39" s="87"/>
      <c r="E39" s="85">
        <v>15000</v>
      </c>
    </row>
    <row r="40" spans="2:5" s="90" customFormat="1" ht="12.75">
      <c r="B40" s="87" t="s">
        <v>68</v>
      </c>
      <c r="C40" s="87">
        <v>10400</v>
      </c>
      <c r="D40" s="87">
        <v>2500</v>
      </c>
      <c r="E40" s="87">
        <v>22500</v>
      </c>
    </row>
    <row r="41" spans="2:5" s="90" customFormat="1" ht="12.75">
      <c r="B41" s="87" t="s">
        <v>69</v>
      </c>
      <c r="C41" s="87"/>
      <c r="D41" s="87"/>
      <c r="E41" s="87">
        <v>5500</v>
      </c>
    </row>
    <row r="42" spans="2:5" s="96" customFormat="1" ht="12.75">
      <c r="B42" s="87" t="s">
        <v>70</v>
      </c>
      <c r="C42" s="87"/>
      <c r="D42" s="87">
        <v>2500</v>
      </c>
      <c r="E42" s="87">
        <v>22500</v>
      </c>
    </row>
    <row r="43" spans="2:5" s="96" customFormat="1" ht="12.75">
      <c r="B43" s="87" t="s">
        <v>71</v>
      </c>
      <c r="C43" s="87"/>
      <c r="D43" s="87">
        <v>122162</v>
      </c>
      <c r="E43" s="87"/>
    </row>
    <row r="44" spans="2:5" s="90" customFormat="1" ht="12.75">
      <c r="B44" s="87" t="s">
        <v>72</v>
      </c>
      <c r="C44" s="87"/>
      <c r="D44" s="87">
        <v>37719</v>
      </c>
      <c r="E44" s="87"/>
    </row>
    <row r="45" spans="2:5" s="90" customFormat="1" ht="17.25" customHeight="1">
      <c r="B45" s="92" t="s">
        <v>33</v>
      </c>
      <c r="C45" s="92">
        <f>SUM(C46:C61)</f>
        <v>381530</v>
      </c>
      <c r="D45" s="92">
        <f>SUM(D46:D61)</f>
        <v>409856</v>
      </c>
      <c r="E45" s="92">
        <f>SUM(E46:E60)</f>
        <v>420650</v>
      </c>
    </row>
    <row r="46" spans="2:5" s="90" customFormat="1" ht="12.75">
      <c r="B46" s="85" t="s">
        <v>73</v>
      </c>
      <c r="C46" s="85">
        <v>15000</v>
      </c>
      <c r="D46" s="87">
        <v>15000</v>
      </c>
      <c r="E46" s="85">
        <v>15000</v>
      </c>
    </row>
    <row r="47" spans="2:5" s="90" customFormat="1" ht="12.75">
      <c r="B47" s="85" t="s">
        <v>74</v>
      </c>
      <c r="C47" s="85">
        <v>91940</v>
      </c>
      <c r="D47" s="87">
        <v>91940</v>
      </c>
      <c r="E47" s="85">
        <v>70000</v>
      </c>
    </row>
    <row r="48" spans="2:5" s="90" customFormat="1" ht="12.75">
      <c r="B48" s="85" t="s">
        <v>75</v>
      </c>
      <c r="C48" s="85">
        <v>201800</v>
      </c>
      <c r="D48" s="87">
        <v>197000</v>
      </c>
      <c r="E48" s="85">
        <v>255800</v>
      </c>
    </row>
    <row r="49" spans="2:5" s="90" customFormat="1" ht="12.75">
      <c r="B49" s="85" t="s">
        <v>76</v>
      </c>
      <c r="C49" s="85">
        <v>15000</v>
      </c>
      <c r="D49" s="87">
        <v>15000</v>
      </c>
      <c r="E49" s="85">
        <v>19000</v>
      </c>
    </row>
    <row r="50" spans="2:5" s="90" customFormat="1" ht="12.75">
      <c r="B50" s="85" t="s">
        <v>77</v>
      </c>
      <c r="C50" s="85">
        <v>3000</v>
      </c>
      <c r="D50" s="87">
        <v>4500</v>
      </c>
      <c r="E50" s="85">
        <v>5000</v>
      </c>
    </row>
    <row r="51" spans="2:5" s="90" customFormat="1" ht="12.75">
      <c r="B51" s="85" t="s">
        <v>78</v>
      </c>
      <c r="C51" s="85">
        <v>1000</v>
      </c>
      <c r="D51" s="87">
        <v>1500</v>
      </c>
      <c r="E51" s="85">
        <v>1200</v>
      </c>
    </row>
    <row r="52" spans="2:5" s="90" customFormat="1" ht="12.75">
      <c r="B52" s="85" t="s">
        <v>79</v>
      </c>
      <c r="C52" s="85">
        <v>500</v>
      </c>
      <c r="D52" s="87">
        <v>500</v>
      </c>
      <c r="E52" s="85">
        <v>300</v>
      </c>
    </row>
    <row r="53" spans="2:5" s="90" customFormat="1" ht="12.75">
      <c r="B53" s="85" t="s">
        <v>80</v>
      </c>
      <c r="C53" s="85">
        <v>40000</v>
      </c>
      <c r="D53" s="87">
        <v>50000</v>
      </c>
      <c r="E53" s="85">
        <v>30000</v>
      </c>
    </row>
    <row r="54" spans="2:5" s="90" customFormat="1" ht="12.75">
      <c r="B54" s="85" t="s">
        <v>81</v>
      </c>
      <c r="C54" s="85">
        <v>30</v>
      </c>
      <c r="D54" s="87">
        <v>30</v>
      </c>
      <c r="E54" s="85">
        <v>40</v>
      </c>
    </row>
    <row r="55" spans="2:5" s="90" customFormat="1" ht="12.75">
      <c r="B55" s="85" t="s">
        <v>82</v>
      </c>
      <c r="C55" s="85">
        <v>60</v>
      </c>
      <c r="D55" s="87">
        <v>59</v>
      </c>
      <c r="E55" s="85">
        <v>60</v>
      </c>
    </row>
    <row r="56" spans="2:5" s="90" customFormat="1" ht="12.75">
      <c r="B56" s="85" t="s">
        <v>83</v>
      </c>
      <c r="C56" s="85"/>
      <c r="D56" s="87">
        <v>21</v>
      </c>
      <c r="E56" s="85">
        <v>50</v>
      </c>
    </row>
    <row r="57" spans="2:5" s="90" customFormat="1" ht="12.75">
      <c r="B57" s="85" t="s">
        <v>84</v>
      </c>
      <c r="C57" s="85"/>
      <c r="D57" s="87">
        <v>1800</v>
      </c>
      <c r="E57" s="85"/>
    </row>
    <row r="58" spans="2:5" s="90" customFormat="1" ht="12.75">
      <c r="B58" s="97" t="s">
        <v>85</v>
      </c>
      <c r="C58" s="85"/>
      <c r="D58" s="87">
        <v>300</v>
      </c>
      <c r="E58" s="85"/>
    </row>
    <row r="59" spans="2:5" s="90" customFormat="1" ht="22.5">
      <c r="B59" s="98" t="s">
        <v>86</v>
      </c>
      <c r="C59" s="85"/>
      <c r="D59" s="87"/>
      <c r="E59" s="85">
        <v>5000</v>
      </c>
    </row>
    <row r="60" spans="2:5" s="90" customFormat="1" ht="12.75">
      <c r="B60" s="87" t="s">
        <v>87</v>
      </c>
      <c r="C60" s="85">
        <v>13200</v>
      </c>
      <c r="D60" s="87">
        <v>21200</v>
      </c>
      <c r="E60" s="85">
        <v>19200</v>
      </c>
    </row>
    <row r="61" spans="2:5" s="90" customFormat="1" ht="13.5" thickBot="1">
      <c r="B61" s="85" t="s">
        <v>88</v>
      </c>
      <c r="C61" s="85"/>
      <c r="D61" s="87">
        <v>11006</v>
      </c>
      <c r="E61" s="85"/>
    </row>
    <row r="62" spans="2:5" ht="13.5" thickBot="1">
      <c r="B62" s="99" t="s">
        <v>5</v>
      </c>
      <c r="C62" s="99">
        <f>C4-C17</f>
        <v>179864</v>
      </c>
      <c r="D62" s="99">
        <f>D4-D17</f>
        <v>1493283</v>
      </c>
      <c r="E62" s="99">
        <f>E4-E17</f>
        <v>346285</v>
      </c>
    </row>
    <row r="64" spans="3:5" ht="12.75">
      <c r="C64" s="76"/>
      <c r="D64" s="76">
        <f>D62-D5</f>
        <v>391564</v>
      </c>
      <c r="E64" s="76">
        <f>E62-E5</f>
        <v>-1146998</v>
      </c>
    </row>
  </sheetData>
  <printOptions/>
  <pageMargins left="0.45" right="0.1968503937007874" top="0.48" bottom="0.3937007874015748" header="0.36" footer="0.5118110236220472"/>
  <pageSetup horizontalDpi="600" verticalDpi="600" orientation="portrait" paperSize="9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SheetLayoutView="70" workbookViewId="0" topLeftCell="A1">
      <selection activeCell="A4" sqref="A4"/>
    </sheetView>
  </sheetViews>
  <sheetFormatPr defaultColWidth="9.00390625" defaultRowHeight="12.75"/>
  <cols>
    <col min="1" max="1" width="67.625" style="0" customWidth="1"/>
    <col min="2" max="2" width="18.375" style="0" customWidth="1"/>
    <col min="3" max="4" width="19.875" style="0" customWidth="1"/>
  </cols>
  <sheetData>
    <row r="1" spans="1:4" s="12" customFormat="1" ht="16.5" thickBot="1">
      <c r="A1" s="175"/>
      <c r="B1" s="176"/>
      <c r="C1" s="177"/>
      <c r="D1" s="177" t="s">
        <v>0</v>
      </c>
    </row>
    <row r="2" spans="1:18" s="12" customFormat="1" ht="18" customHeight="1">
      <c r="A2" s="178" t="s">
        <v>377</v>
      </c>
      <c r="B2" s="20" t="s">
        <v>378</v>
      </c>
      <c r="C2" s="20" t="s">
        <v>24</v>
      </c>
      <c r="D2" s="20" t="s">
        <v>379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spans="1:18" s="12" customFormat="1" ht="18" customHeight="1" thickBot="1">
      <c r="A3" s="180" t="s">
        <v>380</v>
      </c>
      <c r="B3" s="181" t="s">
        <v>25</v>
      </c>
      <c r="C3" s="181" t="s">
        <v>26</v>
      </c>
      <c r="D3" s="181" t="s">
        <v>99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1:4" ht="19.5" thickBot="1">
      <c r="A4" s="182" t="s">
        <v>381</v>
      </c>
      <c r="B4" s="183">
        <f>B7+B8+B10+B11</f>
        <v>28785</v>
      </c>
      <c r="C4" s="183">
        <f>SUM(C5:C12)</f>
        <v>36289</v>
      </c>
      <c r="D4" s="183">
        <f>SUM(D5:D12)</f>
        <v>28650</v>
      </c>
    </row>
    <row r="5" spans="1:4" ht="18.75">
      <c r="A5" s="184" t="s">
        <v>10</v>
      </c>
      <c r="B5" s="185"/>
      <c r="C5" s="185">
        <v>222</v>
      </c>
      <c r="D5" s="185"/>
    </row>
    <row r="6" spans="1:4" ht="18.75">
      <c r="A6" s="32" t="s">
        <v>102</v>
      </c>
      <c r="B6" s="186"/>
      <c r="C6" s="186">
        <v>7282</v>
      </c>
      <c r="D6" s="186"/>
    </row>
    <row r="7" spans="1:4" ht="18.75">
      <c r="A7" s="32" t="s">
        <v>382</v>
      </c>
      <c r="B7" s="186">
        <v>300</v>
      </c>
      <c r="C7" s="186">
        <v>300</v>
      </c>
      <c r="D7" s="186">
        <v>300</v>
      </c>
    </row>
    <row r="8" spans="1:4" ht="18.75">
      <c r="A8" s="32" t="s">
        <v>383</v>
      </c>
      <c r="B8" s="186">
        <v>33</v>
      </c>
      <c r="C8" s="186">
        <v>33</v>
      </c>
      <c r="D8" s="186">
        <v>33</v>
      </c>
    </row>
    <row r="9" spans="1:4" ht="18.75">
      <c r="A9" s="32" t="s">
        <v>384</v>
      </c>
      <c r="B9" s="187"/>
      <c r="C9" s="186"/>
      <c r="D9" s="188"/>
    </row>
    <row r="10" spans="1:4" ht="18.75">
      <c r="A10" s="32" t="s">
        <v>385</v>
      </c>
      <c r="B10" s="186">
        <v>18529</v>
      </c>
      <c r="C10" s="186">
        <v>18529</v>
      </c>
      <c r="D10" s="186">
        <v>18384</v>
      </c>
    </row>
    <row r="11" spans="1:4" ht="18.75">
      <c r="A11" s="32" t="s">
        <v>386</v>
      </c>
      <c r="B11" s="189">
        <v>9923</v>
      </c>
      <c r="C11" s="189">
        <v>9923</v>
      </c>
      <c r="D11" s="189">
        <v>9933</v>
      </c>
    </row>
    <row r="12" spans="1:4" ht="19.5" thickBot="1">
      <c r="A12" s="32"/>
      <c r="B12" s="189"/>
      <c r="C12" s="189"/>
      <c r="D12" s="190"/>
    </row>
    <row r="13" spans="1:4" ht="19.5" thickBot="1">
      <c r="A13" s="182" t="s">
        <v>387</v>
      </c>
      <c r="B13" s="191">
        <f>SUM(B14:B18)</f>
        <v>28785</v>
      </c>
      <c r="C13" s="192">
        <f>SUM(C15:C18)</f>
        <v>36289</v>
      </c>
      <c r="D13" s="192">
        <f>SUM(D15:D18)</f>
        <v>28650</v>
      </c>
    </row>
    <row r="14" spans="1:4" ht="18.75">
      <c r="A14" s="193"/>
      <c r="B14" s="194"/>
      <c r="C14" s="194"/>
      <c r="D14" s="194"/>
    </row>
    <row r="15" spans="1:4" ht="18.75">
      <c r="A15" s="195" t="s">
        <v>31</v>
      </c>
      <c r="B15" s="196"/>
      <c r="C15" s="197"/>
      <c r="D15" s="197"/>
    </row>
    <row r="16" spans="1:4" ht="18.75">
      <c r="A16" s="198"/>
      <c r="B16" s="199"/>
      <c r="C16" s="200"/>
      <c r="D16" s="200"/>
    </row>
    <row r="17" spans="1:4" ht="18.75">
      <c r="A17" s="32"/>
      <c r="B17" s="187"/>
      <c r="C17" s="189"/>
      <c r="D17" s="189"/>
    </row>
    <row r="18" spans="1:4" ht="18.75">
      <c r="A18" s="195" t="s">
        <v>33</v>
      </c>
      <c r="B18" s="197">
        <f>SUM(B19+B30)</f>
        <v>28785</v>
      </c>
      <c r="C18" s="197">
        <f>SUM(C19+C30)</f>
        <v>36289</v>
      </c>
      <c r="D18" s="197">
        <f>SUM(D19+D30)</f>
        <v>28650</v>
      </c>
    </row>
    <row r="19" spans="1:4" ht="18.75">
      <c r="A19" s="198" t="s">
        <v>388</v>
      </c>
      <c r="B19" s="200">
        <f>SUM(B20:B28)</f>
        <v>18562</v>
      </c>
      <c r="C19" s="200">
        <f>SUM(C20:C28)</f>
        <v>24782</v>
      </c>
      <c r="D19" s="200">
        <f>SUM(D20:D28)</f>
        <v>18417</v>
      </c>
    </row>
    <row r="20" spans="1:4" ht="18.75">
      <c r="A20" s="32" t="s">
        <v>389</v>
      </c>
      <c r="B20" s="189">
        <v>7475</v>
      </c>
      <c r="C20" s="189">
        <v>10627</v>
      </c>
      <c r="D20" s="189">
        <f>7475-145</f>
        <v>7330</v>
      </c>
    </row>
    <row r="21" spans="1:4" ht="18.75">
      <c r="A21" s="32" t="s">
        <v>390</v>
      </c>
      <c r="B21" s="189">
        <v>2658</v>
      </c>
      <c r="C21" s="189">
        <v>3915</v>
      </c>
      <c r="D21" s="189">
        <v>2658</v>
      </c>
    </row>
    <row r="22" spans="1:4" ht="18.75">
      <c r="A22" s="32" t="s">
        <v>391</v>
      </c>
      <c r="B22" s="189">
        <v>2540</v>
      </c>
      <c r="C22" s="189">
        <v>3815</v>
      </c>
      <c r="D22" s="189">
        <v>2540</v>
      </c>
    </row>
    <row r="23" spans="1:4" ht="18.75">
      <c r="A23" s="32" t="s">
        <v>392</v>
      </c>
      <c r="B23" s="201">
        <v>360</v>
      </c>
      <c r="C23" s="201">
        <v>360</v>
      </c>
      <c r="D23" s="201">
        <v>360</v>
      </c>
    </row>
    <row r="24" spans="1:5" ht="18.75" customHeight="1">
      <c r="A24" s="202" t="s">
        <v>393</v>
      </c>
      <c r="B24" s="189">
        <v>250</v>
      </c>
      <c r="C24" s="189">
        <v>400</v>
      </c>
      <c r="D24" s="189">
        <v>250</v>
      </c>
      <c r="E24" s="203"/>
    </row>
    <row r="25" spans="1:5" ht="34.5" customHeight="1">
      <c r="A25" s="202" t="s">
        <v>394</v>
      </c>
      <c r="B25" s="189">
        <v>220</v>
      </c>
      <c r="C25" s="189">
        <v>220</v>
      </c>
      <c r="D25" s="189">
        <v>220</v>
      </c>
      <c r="E25" s="203"/>
    </row>
    <row r="26" spans="1:5" ht="18.75" customHeight="1">
      <c r="A26" s="202" t="s">
        <v>395</v>
      </c>
      <c r="B26" s="189">
        <v>650</v>
      </c>
      <c r="C26" s="189">
        <v>650</v>
      </c>
      <c r="D26" s="189">
        <v>650</v>
      </c>
      <c r="E26" s="203"/>
    </row>
    <row r="27" spans="1:5" ht="18.75">
      <c r="A27" s="202" t="s">
        <v>396</v>
      </c>
      <c r="B27" s="189">
        <v>20</v>
      </c>
      <c r="C27" s="189">
        <v>20</v>
      </c>
      <c r="D27" s="189">
        <v>20</v>
      </c>
      <c r="E27" s="203"/>
    </row>
    <row r="28" spans="1:4" ht="18.75">
      <c r="A28" s="32" t="s">
        <v>397</v>
      </c>
      <c r="B28" s="189">
        <v>4389</v>
      </c>
      <c r="C28" s="189">
        <v>4775</v>
      </c>
      <c r="D28" s="189">
        <v>4389</v>
      </c>
    </row>
    <row r="29" spans="1:4" ht="18.75">
      <c r="A29" s="32"/>
      <c r="B29" s="201"/>
      <c r="C29" s="189"/>
      <c r="D29" s="189"/>
    </row>
    <row r="30" spans="1:6" s="205" customFormat="1" ht="18.75">
      <c r="A30" s="198" t="s">
        <v>398</v>
      </c>
      <c r="B30" s="200">
        <f>SUM(B31:B39)</f>
        <v>10223</v>
      </c>
      <c r="C30" s="200">
        <f>SUM(C31:C39)</f>
        <v>11507</v>
      </c>
      <c r="D30" s="200">
        <f>SUM(D31:D39)</f>
        <v>10233</v>
      </c>
      <c r="E30" s="204"/>
      <c r="F30" s="204"/>
    </row>
    <row r="31" spans="1:4" ht="18.75">
      <c r="A31" s="32" t="s">
        <v>391</v>
      </c>
      <c r="B31" s="189">
        <v>1811</v>
      </c>
      <c r="C31" s="189">
        <v>1811</v>
      </c>
      <c r="D31" s="189">
        <v>1811</v>
      </c>
    </row>
    <row r="32" spans="1:4" ht="18.75">
      <c r="A32" s="32" t="s">
        <v>392</v>
      </c>
      <c r="B32" s="189">
        <v>160</v>
      </c>
      <c r="C32" s="189">
        <v>160</v>
      </c>
      <c r="D32" s="189">
        <v>160</v>
      </c>
    </row>
    <row r="33" spans="1:4" ht="18.75">
      <c r="A33" s="202" t="s">
        <v>399</v>
      </c>
      <c r="B33" s="189">
        <v>1484</v>
      </c>
      <c r="C33" s="189">
        <v>2169</v>
      </c>
      <c r="D33" s="189">
        <v>1184</v>
      </c>
    </row>
    <row r="34" spans="1:4" ht="36" customHeight="1">
      <c r="A34" s="202" t="s">
        <v>394</v>
      </c>
      <c r="B34" s="189">
        <v>154</v>
      </c>
      <c r="C34" s="189">
        <v>200</v>
      </c>
      <c r="D34" s="189">
        <v>154</v>
      </c>
    </row>
    <row r="35" spans="1:4" ht="18.75" customHeight="1">
      <c r="A35" s="202" t="s">
        <v>400</v>
      </c>
      <c r="B35" s="189">
        <v>60</v>
      </c>
      <c r="C35" s="189">
        <v>60</v>
      </c>
      <c r="D35" s="189">
        <v>60</v>
      </c>
    </row>
    <row r="36" spans="1:4" ht="18.75">
      <c r="A36" s="202" t="s">
        <v>401</v>
      </c>
      <c r="B36" s="189">
        <v>5</v>
      </c>
      <c r="C36" s="189">
        <v>5</v>
      </c>
      <c r="D36" s="189">
        <v>5</v>
      </c>
    </row>
    <row r="37" spans="1:4" ht="18.75">
      <c r="A37" s="32" t="s">
        <v>402</v>
      </c>
      <c r="B37" s="189">
        <v>325</v>
      </c>
      <c r="C37" s="189">
        <v>400</v>
      </c>
      <c r="D37" s="189">
        <v>325</v>
      </c>
    </row>
    <row r="38" spans="1:4" ht="18" customHeight="1">
      <c r="A38" s="32" t="s">
        <v>403</v>
      </c>
      <c r="B38" s="189">
        <v>6199</v>
      </c>
      <c r="C38" s="189">
        <v>6677</v>
      </c>
      <c r="D38" s="189">
        <v>6509</v>
      </c>
    </row>
    <row r="39" spans="1:4" ht="19.5" thickBot="1">
      <c r="A39" s="206" t="s">
        <v>404</v>
      </c>
      <c r="B39" s="190">
        <v>25</v>
      </c>
      <c r="C39" s="190">
        <v>25</v>
      </c>
      <c r="D39" s="190">
        <v>25</v>
      </c>
    </row>
    <row r="40" spans="1:4" ht="20.25" customHeight="1" thickBot="1">
      <c r="A40" s="182" t="s">
        <v>405</v>
      </c>
      <c r="B40" s="191"/>
      <c r="C40" s="191"/>
      <c r="D40" s="191"/>
    </row>
    <row r="41" spans="1:2" s="207" customFormat="1" ht="18" customHeight="1">
      <c r="A41" s="30"/>
      <c r="B41" s="199"/>
    </row>
    <row r="42" s="209" customFormat="1" ht="18.75" customHeight="1">
      <c r="A42" s="208"/>
    </row>
    <row r="43" s="209" customFormat="1" ht="18.75" customHeight="1">
      <c r="A43" s="208"/>
    </row>
  </sheetData>
  <printOptions horizontalCentered="1"/>
  <pageMargins left="0.7874015748031497" right="0.7874015748031497" top="0.93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68.875" style="13" customWidth="1"/>
    <col min="2" max="2" width="23.125" style="13" customWidth="1"/>
    <col min="3" max="4" width="21.625" style="13" customWidth="1"/>
    <col min="5" max="16384" width="9.125" style="13" customWidth="1"/>
  </cols>
  <sheetData>
    <row r="1" spans="2:4" ht="16.5" thickBot="1">
      <c r="B1" s="3"/>
      <c r="C1" s="210"/>
      <c r="D1" s="210" t="s">
        <v>0</v>
      </c>
    </row>
    <row r="2" spans="1:4" ht="15.75">
      <c r="A2" s="20" t="s">
        <v>406</v>
      </c>
      <c r="B2" s="211" t="s">
        <v>23</v>
      </c>
      <c r="C2" s="211" t="s">
        <v>24</v>
      </c>
      <c r="D2" s="211" t="s">
        <v>379</v>
      </c>
    </row>
    <row r="3" spans="1:4" ht="16.5" thickBot="1">
      <c r="A3" s="181"/>
      <c r="B3" s="212" t="s">
        <v>25</v>
      </c>
      <c r="C3" s="212" t="s">
        <v>26</v>
      </c>
      <c r="D3" s="212" t="s">
        <v>99</v>
      </c>
    </row>
    <row r="4" spans="1:4" ht="16.5" thickBot="1">
      <c r="A4" s="4" t="s">
        <v>3</v>
      </c>
      <c r="B4" s="5">
        <f>SUM(B5:B7)</f>
        <v>100</v>
      </c>
      <c r="C4" s="5">
        <f>SUM(C5:C7)</f>
        <v>40</v>
      </c>
      <c r="D4" s="5">
        <f>SUM(D5:D7)</f>
        <v>140</v>
      </c>
    </row>
    <row r="5" spans="1:4" ht="15.75">
      <c r="A5" s="6" t="s">
        <v>10</v>
      </c>
      <c r="B5" s="7"/>
      <c r="C5" s="7"/>
      <c r="D5" s="7">
        <v>40</v>
      </c>
    </row>
    <row r="6" spans="1:4" ht="15.75">
      <c r="A6" s="6" t="s">
        <v>407</v>
      </c>
      <c r="B6" s="7">
        <v>100</v>
      </c>
      <c r="C6" s="7">
        <v>40</v>
      </c>
      <c r="D6" s="7">
        <v>100</v>
      </c>
    </row>
    <row r="7" spans="1:4" ht="16.5" thickBot="1">
      <c r="A7" s="6"/>
      <c r="B7" s="7"/>
      <c r="C7" s="7"/>
      <c r="D7" s="7"/>
    </row>
    <row r="8" spans="1:4" ht="16.5" thickBot="1">
      <c r="A8" s="4" t="s">
        <v>4</v>
      </c>
      <c r="B8" s="9">
        <f>SUM(B9:B11)</f>
        <v>100</v>
      </c>
      <c r="C8" s="9">
        <f>SUM(C9:C11)</f>
        <v>0</v>
      </c>
      <c r="D8" s="9">
        <f>SUM(D9:D11)</f>
        <v>100</v>
      </c>
    </row>
    <row r="9" spans="1:4" ht="35.25" customHeight="1">
      <c r="A9" s="213" t="s">
        <v>408</v>
      </c>
      <c r="B9" s="214">
        <v>100</v>
      </c>
      <c r="C9" s="214">
        <v>0</v>
      </c>
      <c r="D9" s="214">
        <v>100</v>
      </c>
    </row>
    <row r="10" spans="1:4" ht="15.75">
      <c r="A10" s="6"/>
      <c r="B10" s="7"/>
      <c r="C10" s="7"/>
      <c r="D10" s="7"/>
    </row>
    <row r="11" spans="1:4" ht="16.5" thickBot="1">
      <c r="A11" s="6"/>
      <c r="B11" s="7"/>
      <c r="C11" s="7"/>
      <c r="D11" s="7"/>
    </row>
    <row r="12" spans="1:5" ht="16.5" thickBot="1">
      <c r="A12" s="4" t="s">
        <v>5</v>
      </c>
      <c r="B12" s="9">
        <v>0</v>
      </c>
      <c r="C12" s="9">
        <f>+C4-C8</f>
        <v>40</v>
      </c>
      <c r="D12" s="9">
        <f>+D4-D8</f>
        <v>40</v>
      </c>
      <c r="E12" s="215"/>
    </row>
    <row r="13" spans="1:4" ht="15.75">
      <c r="A13" s="18"/>
      <c r="B13" s="11"/>
      <c r="C13" s="11"/>
      <c r="D13" s="11"/>
    </row>
    <row r="14" spans="1:4" ht="15.75">
      <c r="A14" s="30"/>
      <c r="B14" s="216"/>
      <c r="C14" s="216"/>
      <c r="D14" s="21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trnecka</cp:lastModifiedBy>
  <cp:lastPrinted>2010-11-20T16:27:36Z</cp:lastPrinted>
  <dcterms:created xsi:type="dcterms:W3CDTF">2002-05-09T07:59:10Z</dcterms:created>
  <dcterms:modified xsi:type="dcterms:W3CDTF">2010-12-21T12:17:03Z</dcterms:modified>
  <cp:category/>
  <cp:version/>
  <cp:contentType/>
  <cp:contentStatus/>
</cp:coreProperties>
</file>