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20" windowWidth="11340" windowHeight="6420" activeTab="0"/>
  </bookViews>
  <sheets>
    <sheet name="FRR, FKŠ" sheetId="1" r:id="rId1"/>
    <sheet name="FBV" sheetId="2" r:id="rId2"/>
    <sheet name="FRB" sheetId="3" r:id="rId3"/>
    <sheet name="FKEP" sheetId="4" r:id="rId4"/>
    <sheet name="SF" sheetId="5" r:id="rId5"/>
    <sheet name="VS MP" sheetId="6" r:id="rId6"/>
  </sheets>
  <definedNames>
    <definedName name="&#13;">#REF!</definedName>
    <definedName name="_1_">#REF!</definedName>
    <definedName name="_Order1" hidden="1">255</definedName>
    <definedName name="_xlnm.Print_Titles" localSheetId="3">'FKEP'!$1:$3</definedName>
    <definedName name="_xlnm.Print_Area" localSheetId="1">'FBV'!$C$1:$F$63</definedName>
    <definedName name="_xlnm.Print_Area" localSheetId="3">'FKEP'!$A$1:$I$166</definedName>
    <definedName name="_xlnm.Print_Area" localSheetId="2">'FRB'!$A$1:$G$39</definedName>
    <definedName name="_xlnm.Print_Area" localSheetId="0">'FRR, FKŠ'!$A$1:$D$52</definedName>
    <definedName name="_xlnm.Print_Area" localSheetId="4">'SF'!$A$1:$D$42</definedName>
    <definedName name="_xlnm.Print_Area" localSheetId="5">'VS MP'!$A$1:$D$14</definedName>
    <definedName name="Z_21C1088C_FFD4_412F_84DD_BE782E511597_.wvu.Cols" localSheetId="3" hidden="1">'FKEP'!$F:$F</definedName>
    <definedName name="Z_21C1088C_FFD4_412F_84DD_BE782E511597_.wvu.PrintArea" localSheetId="3" hidden="1">'FKEP'!$A$1:$I$166</definedName>
    <definedName name="Z_21C1088C_FFD4_412F_84DD_BE782E511597_.wvu.PrintTitles" localSheetId="3" hidden="1">'FKEP'!$1:$3</definedName>
    <definedName name="Z_425D77CF_84ED_4A1B_B488_44C6E7EADAC9_.wvu.PrintArea" localSheetId="3" hidden="1">'FKEP'!$A$1:$I$166</definedName>
    <definedName name="Z_425D77CF_84ED_4A1B_B488_44C6E7EADAC9_.wvu.PrintTitles" localSheetId="3" hidden="1">'FKEP'!$1:$3</definedName>
    <definedName name="Z_6C1FA8EE_D712_4C4B_9F91_A2D7D691DF92_.wvu.Cols" localSheetId="3" hidden="1">'FKEP'!$F:$F</definedName>
    <definedName name="Z_6C1FA8EE_D712_4C4B_9F91_A2D7D691DF92_.wvu.PrintArea" localSheetId="3" hidden="1">'FKEP'!$A$1:$I$166</definedName>
    <definedName name="Z_6C1FA8EE_D712_4C4B_9F91_A2D7D691DF92_.wvu.PrintTitles" localSheetId="3" hidden="1">'FKEP'!$1:$3</definedName>
  </definedNames>
  <calcPr fullCalcOnLoad="1"/>
</workbook>
</file>

<file path=xl/comments2.xml><?xml version="1.0" encoding="utf-8"?>
<comments xmlns="http://schemas.openxmlformats.org/spreadsheetml/2006/main">
  <authors>
    <author>hermanoj</author>
  </authors>
  <commentList>
    <comment ref="E30" authorId="0">
      <text>
        <r>
          <rPr>
            <b/>
            <sz val="8"/>
            <rFont val="Tahoma"/>
            <family val="0"/>
          </rPr>
          <t>hermanoj:</t>
        </r>
        <r>
          <rPr>
            <sz val="8"/>
            <rFont val="Tahoma"/>
            <family val="0"/>
          </rPr>
          <t xml:space="preserve">
RO RMB 24.10. - přesun 700 tis. Kč z ORG 3129 na ORG 3022</t>
        </r>
      </text>
    </comment>
    <comment ref="E60" authorId="0">
      <text>
        <r>
          <rPr>
            <b/>
            <sz val="8"/>
            <rFont val="Tahoma"/>
            <family val="0"/>
          </rPr>
          <t>hermanoj:</t>
        </r>
        <r>
          <rPr>
            <sz val="8"/>
            <rFont val="Tahoma"/>
            <family val="0"/>
          </rPr>
          <t xml:space="preserve">
RO ZMB 6.11. - rozpuštění části rezervy
</t>
        </r>
      </text>
    </comment>
  </commentList>
</comments>
</file>

<file path=xl/comments4.xml><?xml version="1.0" encoding="utf-8"?>
<comments xmlns="http://schemas.openxmlformats.org/spreadsheetml/2006/main">
  <authors>
    <author>svobodaj</author>
  </authors>
  <commentList>
    <comment ref="C51" authorId="0">
      <text>
        <r>
          <rPr>
            <b/>
            <sz val="8"/>
            <rFont val="Tahoma"/>
            <family val="0"/>
          </rPr>
          <t>svobodaj: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z toho I - 160569 tis. Kč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R6/056, bod č. 29, 29.2.2012;
I - 165 000 tis. Kč, R6/065, bod č. 78, 9.5.2012</t>
        </r>
      </text>
    </comment>
    <comment ref="C34" authorId="0">
      <text>
        <r>
          <rPr>
            <b/>
            <sz val="8"/>
            <rFont val="Tahoma"/>
            <family val="0"/>
          </rPr>
          <t>svobodaj: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z toho provozní 250 tis. Kč, Z6_015, bod č. 12, 15.5.52012</t>
        </r>
      </text>
    </comment>
  </commentList>
</comments>
</file>

<file path=xl/sharedStrings.xml><?xml version="1.0" encoding="utf-8"?>
<sst xmlns="http://schemas.openxmlformats.org/spreadsheetml/2006/main" count="499" uniqueCount="388">
  <si>
    <t>FOND BYTOVÉ VÝSTAVBY</t>
  </si>
  <si>
    <t>ZDROJE celkem</t>
  </si>
  <si>
    <t>Počáteční stav zdrojů</t>
  </si>
  <si>
    <t>Prodej nemovitostí v průběhu roku</t>
  </si>
  <si>
    <t>Pronájem pozemků</t>
  </si>
  <si>
    <t>Příjmy z nájemného - spoluvlastnický podíl</t>
  </si>
  <si>
    <t>Splátky půjček</t>
  </si>
  <si>
    <t>Prodej pozemků</t>
  </si>
  <si>
    <t>POTŘEBY celkem</t>
  </si>
  <si>
    <t>Kapitálové</t>
  </si>
  <si>
    <t>Provozní</t>
  </si>
  <si>
    <t xml:space="preserve"> - náklady na uplatnění oprav - fyzické osoby</t>
  </si>
  <si>
    <t xml:space="preserve"> - náklady na uplatnění oprav - právnické osoby</t>
  </si>
  <si>
    <t xml:space="preserve"> - náklady na uplatnění oprav - společenství vlastníků </t>
  </si>
  <si>
    <t xml:space="preserve"> - nákup služeb a geometrické plány</t>
  </si>
  <si>
    <t xml:space="preserve"> - správní poplatky</t>
  </si>
  <si>
    <t xml:space="preserve"> - daň z převodu nemovitostí</t>
  </si>
  <si>
    <t xml:space="preserve"> - poštovné</t>
  </si>
  <si>
    <t xml:space="preserve"> - náklady na uplatnění oprav - občanské sdružení</t>
  </si>
  <si>
    <t>Zůstatek</t>
  </si>
  <si>
    <t>Převod do Fondu kofinancování evropských projektů (spolufinancování projektů v odvětví bydlení)</t>
  </si>
  <si>
    <t xml:space="preserve"> - nájemné</t>
  </si>
  <si>
    <t xml:space="preserve"> - poskytnuté neinvestiční příspěvky a náhrady</t>
  </si>
  <si>
    <t>Převod do Fondu kofinancování evropských projektů (krátkodobá návratná finanční výpomoc)</t>
  </si>
  <si>
    <t xml:space="preserve"> </t>
  </si>
  <si>
    <t>Převod do FRR ve výši 10 % z kupní ceny nemovitostí</t>
  </si>
  <si>
    <t>Dotace IPRM</t>
  </si>
  <si>
    <t>Převod z FRR - rozdíl mezi předpisem stavu fondu a stavem účtu 419 k 31.12.2010</t>
  </si>
  <si>
    <t xml:space="preserve">Očekávaná </t>
  </si>
  <si>
    <t>Schválený</t>
  </si>
  <si>
    <t>Převod z Fondu kofinancování evropských projektů (vratka krátkodobé návratné finanční výpomoci z roku 2011)</t>
  </si>
  <si>
    <r>
      <t xml:space="preserve"> -</t>
    </r>
    <r>
      <rPr>
        <sz val="8"/>
        <rFont val="Times New Roman CE"/>
        <family val="0"/>
      </rPr>
      <t xml:space="preserve"> použití dle zásad pro zapojení fin. prostředků FBV a ost.fondů, ORG 4925 </t>
    </r>
  </si>
  <si>
    <t xml:space="preserve"> - lokalita bydlení Holásky-TI, ORG 3196</t>
  </si>
  <si>
    <t xml:space="preserve"> - DPS Mlýnská, ORG 2936</t>
  </si>
  <si>
    <t xml:space="preserve"> - DPS Renčova, ORG 3157</t>
  </si>
  <si>
    <t xml:space="preserve"> - bytový dům B vč.komunikace a TI,lokalita Jeneweinova ORG 3129 </t>
  </si>
  <si>
    <t xml:space="preserve"> - přestavba ubytovny JUVENTUS, ORG 3022</t>
  </si>
  <si>
    <t xml:space="preserve"> - start. byty - nákup 200-250 b.j., ORG 2978</t>
  </si>
  <si>
    <t xml:space="preserve"> - technické zhodnocení bytových domů ve správě OSM MMB, ORG 3036 (ORJ 6600)</t>
  </si>
  <si>
    <t xml:space="preserve"> - technické zhodnocení sociálních bytů, ORG 2925 (ORJ 6600)</t>
  </si>
  <si>
    <t xml:space="preserve"> - MŠ Kamechy I, ORG 3038 (ORJ 5600)</t>
  </si>
  <si>
    <t xml:space="preserve"> - sanace odvodňovacích vrtů Brno-Bystrc, ORG 2979 (ORJ 5600)</t>
  </si>
  <si>
    <t xml:space="preserve"> - přístavba MŠ Medlánky, ul. Hudcova 47, ORG 2981 (ORJ 5600)</t>
  </si>
  <si>
    <t xml:space="preserve"> - MŠ Hatě 19 - rekonstrukce a přístavba, ORG 2950 (ORJ 5600)</t>
  </si>
  <si>
    <t xml:space="preserve"> - opravy bytových domů ve správě OSM MMB (ORJ 6600)</t>
  </si>
  <si>
    <t xml:space="preserve"> - opravy bytových domů svěřených MČ-sociální byty (ORJ 6600)</t>
  </si>
  <si>
    <t>rozpočet 2012</t>
  </si>
  <si>
    <t>skutečnost 2012</t>
  </si>
  <si>
    <t>Převod do FRR - vratka za nerealizovaný prodej nemovitosti</t>
  </si>
  <si>
    <t>Převod z FRR - rozdíl mezi předpisem stavu fondu a stavem účtu 419 k 31.12.2011</t>
  </si>
  <si>
    <t>Převod z FRR - vratky od MČ z prodeje majetku, které do konce roku 2011 nebyly převedeny na účet města</t>
  </si>
  <si>
    <t xml:space="preserve"> - investiční transfery MČ (ORJ 1700)</t>
  </si>
  <si>
    <t xml:space="preserve"> - náhrady nájemného MČ -  sociální byty (pol.5341)</t>
  </si>
  <si>
    <t xml:space="preserve"> - drobný hmotný dlouhodobý majetek - vybavení MŠ Hatě 19 (ORJ 5600)</t>
  </si>
  <si>
    <t xml:space="preserve"> - úhrada výdajů na opravy MČ Brno-střed dle Pravidel prodeje (pol. 5341)</t>
  </si>
  <si>
    <t xml:space="preserve"> - neivnestiční transfery MČ (ORJ 1700)</t>
  </si>
  <si>
    <t xml:space="preserve"> - investiční transfery MŠ (ORJ 7400)</t>
  </si>
  <si>
    <t xml:space="preserve"> - statické zajištění objektu Mendlovo nám. 16, ORG 2902 (ORJ 6600)</t>
  </si>
  <si>
    <t xml:space="preserve"> - bytové domy Vojtova, ORG 2932</t>
  </si>
  <si>
    <t xml:space="preserve"> - znalecké posudky, studie </t>
  </si>
  <si>
    <t xml:space="preserve"> - investiční transfery BO, ORG 301499 (mimořádný vklad do fondu oprav SVJ domu Brno, Plachty 6, č.p. 510)</t>
  </si>
  <si>
    <t xml:space="preserve"> - DPS Křídlovická, ORG 2937                                                                            </t>
  </si>
  <si>
    <t xml:space="preserve"> - stavební úpravy Kobližná 10, ORG 2905                                                           </t>
  </si>
  <si>
    <t xml:space="preserve"> - neinvestiční transfery MČ (ORJ 7400)</t>
  </si>
  <si>
    <t>Ostatní nedaňové příjmy (vratka MČ Brno-sever)</t>
  </si>
  <si>
    <t xml:space="preserve"> - nespecifikované rezervy na rek. a opravy školských zařízení (ORJ 7400)</t>
  </si>
  <si>
    <t>v tis. Kč</t>
  </si>
  <si>
    <t>FOND KOFINANCOVÁNÍ</t>
  </si>
  <si>
    <t>Celkové</t>
  </si>
  <si>
    <t>Předpoklad</t>
  </si>
  <si>
    <t>Upravený</t>
  </si>
  <si>
    <t>Očekávaná</t>
  </si>
  <si>
    <t>EVROPSKÝCH PROJEKTŮ</t>
  </si>
  <si>
    <t>náklady</t>
  </si>
  <si>
    <t>dotace</t>
  </si>
  <si>
    <t>skutečnost 2013</t>
  </si>
  <si>
    <t>Převod z rozpočtu města dle statutu fondu</t>
  </si>
  <si>
    <t>Příjem z finančního vypořádání roku 2011</t>
  </si>
  <si>
    <t>Přijaté splátky půjčených prostředků z FKEP</t>
  </si>
  <si>
    <t>Přijaté transfery od městských částí</t>
  </si>
  <si>
    <t xml:space="preserve">Tvorba fondu z refundovaných prostředků </t>
  </si>
  <si>
    <t>Převod z FBV (spolufinancování projektů v odvětví bydlení)</t>
  </si>
  <si>
    <t>Převod z FBV (krátkodobá návratná finanční výpomoc)</t>
  </si>
  <si>
    <t>Převod do FBV (krátkodobá návratná finanční výpomoc)</t>
  </si>
  <si>
    <t>Příjmy z úroků</t>
  </si>
  <si>
    <t>ORG</t>
  </si>
  <si>
    <t>5005</t>
  </si>
  <si>
    <t>- Beringie</t>
  </si>
  <si>
    <t>5014</t>
  </si>
  <si>
    <t>- Strategie parkování v městě Brně</t>
  </si>
  <si>
    <t>5015</t>
  </si>
  <si>
    <t>- Rekonstrukce Wilsonova lesa</t>
  </si>
  <si>
    <t>5016</t>
  </si>
  <si>
    <t>- Rekultivace skládky Černovice-I. etapa</t>
  </si>
  <si>
    <t>5017</t>
  </si>
  <si>
    <t>- Revitalizace městských parků, I. etapa</t>
  </si>
  <si>
    <t>5020</t>
  </si>
  <si>
    <t>- Petrov</t>
  </si>
  <si>
    <t>5023</t>
  </si>
  <si>
    <t>- Zelný trh</t>
  </si>
  <si>
    <t>5036</t>
  </si>
  <si>
    <t>- Metropolitní síť Brno</t>
  </si>
  <si>
    <t>5038</t>
  </si>
  <si>
    <t>- ZŠ Otevřená</t>
  </si>
  <si>
    <t>5041</t>
  </si>
  <si>
    <t>- Sportovní areál Brno-Útěchov</t>
  </si>
  <si>
    <t>5042</t>
  </si>
  <si>
    <t>- Areál dopravní výchovy</t>
  </si>
  <si>
    <t>5043</t>
  </si>
  <si>
    <t>- Plácky-aktivizační centra</t>
  </si>
  <si>
    <t>5044</t>
  </si>
  <si>
    <t>- Městské středisko krizové a sociální pomoci</t>
  </si>
  <si>
    <t>5046</t>
  </si>
  <si>
    <t>- Výstavba tělocvičny -ZŠ Zeiberlichova</t>
  </si>
  <si>
    <t>5047</t>
  </si>
  <si>
    <t>- ZŠ Úvoz - sportovní hřiště</t>
  </si>
  <si>
    <t>5051</t>
  </si>
  <si>
    <t>- Rozvoj sítě cyklistických stezek, II. etapa</t>
  </si>
  <si>
    <t>5054</t>
  </si>
  <si>
    <t>- Centrum pro sport a volný čas Komín</t>
  </si>
  <si>
    <t>5055</t>
  </si>
  <si>
    <t>- Zahrada v pohybu</t>
  </si>
  <si>
    <t>5057</t>
  </si>
  <si>
    <t>- Areál volného času při ulici Mírová</t>
  </si>
  <si>
    <t>5060</t>
  </si>
  <si>
    <t>- Zpřístupnění brněnského podzemí - část Kostnice</t>
  </si>
  <si>
    <t>5063</t>
  </si>
  <si>
    <t>- Rekonstrukce bytového domu Francouzská 44</t>
  </si>
  <si>
    <t>5064</t>
  </si>
  <si>
    <t>- Rekonstrukce bytového domu Francouzská 64</t>
  </si>
  <si>
    <t>5065</t>
  </si>
  <si>
    <t>- Rekonstrukce bytového domu Francouzská 68</t>
  </si>
  <si>
    <t>5066</t>
  </si>
  <si>
    <t>- Rekonstrukce bytového domu Bratislavská 62/Soudní 11</t>
  </si>
  <si>
    <t>5067</t>
  </si>
  <si>
    <t>- Rekonstrukce bytového domu Francouzská 20/Stará 1</t>
  </si>
  <si>
    <t>5068</t>
  </si>
  <si>
    <t>- Rekonstrukce bytového domu Francouzská 42</t>
  </si>
  <si>
    <t>5070</t>
  </si>
  <si>
    <t>- Rekonstrukce bytového domu Přadlácká 9/Spolková 17</t>
  </si>
  <si>
    <t>5071</t>
  </si>
  <si>
    <t>- Rekonstrukce bytového domu Bratislavská 39</t>
  </si>
  <si>
    <t>5072</t>
  </si>
  <si>
    <t>- Rekonstrukce bytového domu Bratislavská 36a</t>
  </si>
  <si>
    <t>5073</t>
  </si>
  <si>
    <t>- Rekonstrukce bytového domu Bratislavská 60</t>
  </si>
  <si>
    <t>5075</t>
  </si>
  <si>
    <t>- Dopravní telematika 2010-2013</t>
  </si>
  <si>
    <t>5078</t>
  </si>
  <si>
    <t>- Vila Tugendhat</t>
  </si>
  <si>
    <t>5080</t>
  </si>
  <si>
    <t>- Azylový dům Křenová - rozšíření ubytovací kapacity</t>
  </si>
  <si>
    <t>5082</t>
  </si>
  <si>
    <t>- Špilberk - Jižní křídlo</t>
  </si>
  <si>
    <t>5083</t>
  </si>
  <si>
    <t>- Víceúčelová tělocvična při ZŠ Čejkovická</t>
  </si>
  <si>
    <t>5086</t>
  </si>
  <si>
    <t>- Zavedení služby tísňové péče</t>
  </si>
  <si>
    <t>5090</t>
  </si>
  <si>
    <t>- Aplikace metod zvyšování kvality a tvorba procesního modelu MMB</t>
  </si>
  <si>
    <t>5093</t>
  </si>
  <si>
    <t>- TROLLEY</t>
  </si>
  <si>
    <t>5094</t>
  </si>
  <si>
    <t>- Revitalizace městských parků, II. etapa</t>
  </si>
  <si>
    <t>5096</t>
  </si>
  <si>
    <t>- Rekonstrukce objektu Hlídka 4</t>
  </si>
  <si>
    <t>5097</t>
  </si>
  <si>
    <t>- ZŠ Novolíšeňská - Sportovní centrum pro všechny generace</t>
  </si>
  <si>
    <t>5098</t>
  </si>
  <si>
    <t>- Park Hvězdička</t>
  </si>
  <si>
    <t>5100</t>
  </si>
  <si>
    <t>- Procesní optimalizace, implementace projektového řízení a monitoring spokojenosti uživatelů služeb na TSB</t>
  </si>
  <si>
    <t>5102</t>
  </si>
  <si>
    <t>- Sportovní areál lokalita Hněvkovského</t>
  </si>
  <si>
    <t>5105</t>
  </si>
  <si>
    <t>- Výstavba parku Pod Plachtami na Kamenném Vrchu II</t>
  </si>
  <si>
    <t>5108</t>
  </si>
  <si>
    <t>- Rekonstrukce parku Lužánky, V. etapa, 2. část</t>
  </si>
  <si>
    <t>5109</t>
  </si>
  <si>
    <t>- Sanace skalní stěny v lokalitě Brno - Bosonohy - V. etapa</t>
  </si>
  <si>
    <t>5112</t>
  </si>
  <si>
    <t>- Digitalizace archivu města Brna</t>
  </si>
  <si>
    <t>5113</t>
  </si>
  <si>
    <t>- Zateplení ZŠ Horní, ZŠ Janouškova a ZŠ Masarova</t>
  </si>
  <si>
    <t>5114</t>
  </si>
  <si>
    <t>- Zateplení ZŠ Milénova, ZŠ Košinova a ZŠ Novoměstská</t>
  </si>
  <si>
    <t>5115</t>
  </si>
  <si>
    <t>- Zateplení ZŠ Bednárova, ZŠ Heyrovského a ZŠ Plovdivská</t>
  </si>
  <si>
    <t>5119</t>
  </si>
  <si>
    <t>- Knihovna pro město</t>
  </si>
  <si>
    <t>5120</t>
  </si>
  <si>
    <t>- Přírodovědné digitárium - návštěvnické centrum</t>
  </si>
  <si>
    <t>5121</t>
  </si>
  <si>
    <t>- Novostavba tělocvičny (víceúčelové haly) v areálu Sokola při ul. Hanácká</t>
  </si>
  <si>
    <t>5122</t>
  </si>
  <si>
    <t>- Domov pro seniory, Foltýnova 21, Brno - odstranění bariér a zvýšení lůžkové kapacity</t>
  </si>
  <si>
    <t>5123</t>
  </si>
  <si>
    <t>- Otevřená škola - pohybem k zdravému životnímu stylu</t>
  </si>
  <si>
    <t>5124</t>
  </si>
  <si>
    <t>- IN line dráha při ZŠ Brno, Pavlovská 16, Brno - Kohoutovice</t>
  </si>
  <si>
    <t>5125</t>
  </si>
  <si>
    <t>- Rekonstrukce sportoviště při ZŠ Jasanová 2, Jundrov - 2.etapa</t>
  </si>
  <si>
    <t>5126</t>
  </si>
  <si>
    <t>- Relaxační a pohybové prostory ZŠ, Bosonožské náměstí 44, včetně technického a sociálního zázemí</t>
  </si>
  <si>
    <t>5127</t>
  </si>
  <si>
    <t>- Sportovní areál při Masarykově základní škole a Mateřské škole Brno, Zemědělská</t>
  </si>
  <si>
    <t>5128</t>
  </si>
  <si>
    <t>- Přístavba mateřské školy Šromova 55, Brno - Chrlice</t>
  </si>
  <si>
    <t>5129</t>
  </si>
  <si>
    <t>- Přístavba MŠ Brno, Tumaňanova 59</t>
  </si>
  <si>
    <t>5130</t>
  </si>
  <si>
    <t>- Přístavba tělocvičny (Kamenačky)</t>
  </si>
  <si>
    <t>5132</t>
  </si>
  <si>
    <t>- Rekonstrukce a dostavba MŠ Bratří Pelíšků 7</t>
  </si>
  <si>
    <t>5133</t>
  </si>
  <si>
    <t>- Rozšíření a rekonstrukce ZŠ Brno, Měšťanská 21</t>
  </si>
  <si>
    <t>5134</t>
  </si>
  <si>
    <t>- Stavební úpravy ZŠ Mutěnická - 3. etapa</t>
  </si>
  <si>
    <t>5135</t>
  </si>
  <si>
    <t>- Zelená mateřská škola Oblá</t>
  </si>
  <si>
    <t>5136</t>
  </si>
  <si>
    <t>- ZŠ Brno, Hroznová 1 - nástavba tělocvičny - vybudování jazykové učebny</t>
  </si>
  <si>
    <t>5137</t>
  </si>
  <si>
    <t>- Orlí, Měnínská a Novobranská</t>
  </si>
  <si>
    <t>5139</t>
  </si>
  <si>
    <t>- ZOO Brno - expozice klokanů</t>
  </si>
  <si>
    <t>5140</t>
  </si>
  <si>
    <t>- Kalahari - africká vesnice</t>
  </si>
  <si>
    <t>5141</t>
  </si>
  <si>
    <t>- Expozice orlů</t>
  </si>
  <si>
    <t>5142</t>
  </si>
  <si>
    <t>- Zateplení ZŠ Blažkova</t>
  </si>
  <si>
    <t>5143</t>
  </si>
  <si>
    <t>- Nadační fond Campianus</t>
  </si>
  <si>
    <t>5144</t>
  </si>
  <si>
    <t>- Zvýšení atraktivity Brněnské přehrady</t>
  </si>
  <si>
    <t>5145</t>
  </si>
  <si>
    <t>- Venkovní úpravy Francouzská</t>
  </si>
  <si>
    <t>5146</t>
  </si>
  <si>
    <t>- Zateplení ZŠ Labská</t>
  </si>
  <si>
    <t xml:space="preserve">5147 </t>
  </si>
  <si>
    <t>- Zateplení ZŠ Úvoz</t>
  </si>
  <si>
    <t>5148</t>
  </si>
  <si>
    <t>- Nízkoprahové centrum v parku Hvězdička</t>
  </si>
  <si>
    <t>5149</t>
  </si>
  <si>
    <t>- Imisní monitoring SMB - obnova systému sledování kvality ovzduší</t>
  </si>
  <si>
    <t>5150</t>
  </si>
  <si>
    <t>- Zateplení ZŠ Svážná</t>
  </si>
  <si>
    <t>5151</t>
  </si>
  <si>
    <t>- Zateplení ZŠ Přemyslovo náměstí</t>
  </si>
  <si>
    <t>5152</t>
  </si>
  <si>
    <t>- Zateplení ZŠ Vedlejší</t>
  </si>
  <si>
    <t>5153</t>
  </si>
  <si>
    <t>- Zateplení ZŠ Měřičkova</t>
  </si>
  <si>
    <t>5154</t>
  </si>
  <si>
    <t>- Zateplení MŠ Hněvkovského</t>
  </si>
  <si>
    <t>5155</t>
  </si>
  <si>
    <t>- Zateplení MŠ Škrétova</t>
  </si>
  <si>
    <t>5156</t>
  </si>
  <si>
    <t>- Zateplení MŠ Absolonova</t>
  </si>
  <si>
    <t>5157</t>
  </si>
  <si>
    <t>- Zateplení SVČ Stamicova</t>
  </si>
  <si>
    <t>5001</t>
  </si>
  <si>
    <t>- Zpřístupnění brněnského podzemí - soubor staveb</t>
  </si>
  <si>
    <t>5009</t>
  </si>
  <si>
    <t>- Regenerace veřejné zeleně a dosadba vegetace v jižní části sídliště Brno-Líšeň</t>
  </si>
  <si>
    <t>5010</t>
  </si>
  <si>
    <t>- Sadové úpravy obnovy lesoparku nad ulicí Raisova v Brně-Novém Lískovci</t>
  </si>
  <si>
    <t>5011</t>
  </si>
  <si>
    <t>- Systémová úprava a dosadba vegetace v Brně-Bystrci</t>
  </si>
  <si>
    <t>5012</t>
  </si>
  <si>
    <t>- Regenerace veřejné zeleně v urbánním celku Brno-Bohunice-jihozápad</t>
  </si>
  <si>
    <t>5019</t>
  </si>
  <si>
    <t>- Brněnské architektonické stezky</t>
  </si>
  <si>
    <t>5021</t>
  </si>
  <si>
    <t>- Joštova: úsek Moravské nám. - Komenského nám.</t>
  </si>
  <si>
    <t>5022</t>
  </si>
  <si>
    <t>- Moravské náměstí včetně Běhounské</t>
  </si>
  <si>
    <t>5025</t>
  </si>
  <si>
    <t>- Joštova: úsek Komenského nám. - Údolní</t>
  </si>
  <si>
    <t>5026</t>
  </si>
  <si>
    <t>- CIVITAS-ELAN</t>
  </si>
  <si>
    <t>5027</t>
  </si>
  <si>
    <t>- REURIS</t>
  </si>
  <si>
    <t>5028</t>
  </si>
  <si>
    <t>- Centrope</t>
  </si>
  <si>
    <t>5048</t>
  </si>
  <si>
    <t>- Rekonstrukce sportovišť při ZŠ v Novém Lískovci</t>
  </si>
  <si>
    <t>- Areál volného času při ulici Mírová u pramene sv. Floriána</t>
  </si>
  <si>
    <t>5058</t>
  </si>
  <si>
    <t>- Manažer IPRM Brna</t>
  </si>
  <si>
    <t>5077</t>
  </si>
  <si>
    <t>- Přírodovědné exploratorium</t>
  </si>
  <si>
    <t>5081</t>
  </si>
  <si>
    <t>- PRESS</t>
  </si>
  <si>
    <t>5091</t>
  </si>
  <si>
    <t>- MINIWASTE</t>
  </si>
  <si>
    <t>5095</t>
  </si>
  <si>
    <t>- Divadelní svět</t>
  </si>
  <si>
    <t>5099</t>
  </si>
  <si>
    <t>- Předprojektová příprava, bankovní poplatky, opravy</t>
  </si>
  <si>
    <t>5104</t>
  </si>
  <si>
    <t>- Vypracování hodnotící metodiky architektury z let 1945-1979</t>
  </si>
  <si>
    <t>5106</t>
  </si>
  <si>
    <t>- Úprava zeleně na ulicích Okrouhlá, Vedlejší a Pod Nemocnicí</t>
  </si>
  <si>
    <t>5107</t>
  </si>
  <si>
    <t>- Realizace skladebných částí ÚSES v k.ú. Tuřany</t>
  </si>
  <si>
    <t>5110</t>
  </si>
  <si>
    <t>- Rozvojové dokumenty Strategie pro Brno</t>
  </si>
  <si>
    <t>5111</t>
  </si>
  <si>
    <t>- Optimalizace řízení informatiky MMB</t>
  </si>
  <si>
    <t>5118</t>
  </si>
  <si>
    <t>- Podpora profesního a osobního růstu zaměstnanců SMB</t>
  </si>
  <si>
    <t>- Přírodovědené digitárium - návštěvniceké centrum</t>
  </si>
  <si>
    <t>5138</t>
  </si>
  <si>
    <t>- Propagace JM regionu prostřednictvím videoprojekcí v brněnském podzemí</t>
  </si>
  <si>
    <t>5158</t>
  </si>
  <si>
    <t>- Zřízení parčíku v MČ Brno - Útěchov</t>
  </si>
  <si>
    <t>5159</t>
  </si>
  <si>
    <t>- Farská zahrada v městské části Brno - Komín</t>
  </si>
  <si>
    <t>5160</t>
  </si>
  <si>
    <t>- Obnova zeleně v rekreačních zónách v MČ Brno - Bohunice</t>
  </si>
  <si>
    <t>5161</t>
  </si>
  <si>
    <t>Partnerství subjektů meziuniverzitní studentské sítě</t>
  </si>
  <si>
    <t>5162</t>
  </si>
  <si>
    <t>CIVITAS 2MOVE2</t>
  </si>
  <si>
    <t>FOND    ROZVOJE   BYDLENÍ</t>
  </si>
  <si>
    <t xml:space="preserve">Schválený </t>
  </si>
  <si>
    <t>Splátky z poskytnutých půjček</t>
  </si>
  <si>
    <t>Úroky z půjček</t>
  </si>
  <si>
    <t>Připsané úroky na účet</t>
  </si>
  <si>
    <t>Ostatní převody</t>
  </si>
  <si>
    <t>Smluvní pokuty a penále</t>
  </si>
  <si>
    <t>POTŘEBY</t>
  </si>
  <si>
    <t xml:space="preserve"> - vratka půjčky do státního rozpočtu</t>
  </si>
  <si>
    <t xml:space="preserve"> - investiční půjčky fyz. osobám</t>
  </si>
  <si>
    <t xml:space="preserve"> - provozní půjčky městským částem</t>
  </si>
  <si>
    <t xml:space="preserve">                                     </t>
  </si>
  <si>
    <t xml:space="preserve"> - provozní půjčky fyz. osobám</t>
  </si>
  <si>
    <t xml:space="preserve"> - provozní půjčky práv. osobám</t>
  </si>
  <si>
    <t xml:space="preserve"> - zaplacené poplatky</t>
  </si>
  <si>
    <t xml:space="preserve">FOND  REZERV  A  ROZVOJE </t>
  </si>
  <si>
    <t>Schválený rozpočet</t>
  </si>
  <si>
    <t>Očekávaná skutečnost</t>
  </si>
  <si>
    <t>Příjmy z FV 2011</t>
  </si>
  <si>
    <t>Převod z FBV do FRR v rámci FV 2011 s městskými částmi</t>
  </si>
  <si>
    <t>Zapojení rezervy ve schváleném rozpočtu města k vykrytí potřeb FV 2011</t>
  </si>
  <si>
    <t>Tvorba FRR ze ZBÚ na vykrytí potřeb FV 2011</t>
  </si>
  <si>
    <t>Výdaje z FV 2011</t>
  </si>
  <si>
    <t>Převody z FRR do FBV, FKEP a Soc. fondu v rámci FV 2011</t>
  </si>
  <si>
    <t xml:space="preserve">Zapojení rezervy pro rozvoj podnikatelských aktivit </t>
  </si>
  <si>
    <t>Zapojení rezervy na zajištění služeb sociální prevence</t>
  </si>
  <si>
    <t>Zůstatek fondu ve výši 9 968 tis. Kč tvoří rezerva na zajištění služeb sociální prevence</t>
  </si>
  <si>
    <t>FOND KRYTÍ ŠKOD</t>
  </si>
  <si>
    <t xml:space="preserve">Počáteční stav zdrojů </t>
  </si>
  <si>
    <t>SOCIÁLNÍ FOND</t>
  </si>
  <si>
    <t>MMB a MP</t>
  </si>
  <si>
    <t>ZDROJE</t>
  </si>
  <si>
    <t>Příjmy z finančního vypořádání roku 2011</t>
  </si>
  <si>
    <t>Příjmy z poplatků rekreačního zařízení MP (Sykovec)</t>
  </si>
  <si>
    <t>Příjmy z poplatků rekreačních chat MMB (Jedovnice, Unčín, Rakovec)</t>
  </si>
  <si>
    <t>Zálohový příděl fondu:</t>
  </si>
  <si>
    <t xml:space="preserve"> - za zaměstnance MMB a uvolněné členy ZMB (5 % z hrubých platů)</t>
  </si>
  <si>
    <t xml:space="preserve"> - za zaměstnance Městské policie (5 % z hrubých platů)</t>
  </si>
  <si>
    <t>Městská policie:</t>
  </si>
  <si>
    <t>Rekonstrukce chat RZ Sykovec (ORG 2977)</t>
  </si>
  <si>
    <t>Magistrát města Brna:</t>
  </si>
  <si>
    <t>Příspěvek na penzijní připojištění / životní pojištění / preventivní vyšetření / rekreaci / lázeňskou péči / rehabilitaci</t>
  </si>
  <si>
    <t>Příspěvek na stravování</t>
  </si>
  <si>
    <t>Dary</t>
  </si>
  <si>
    <t>Provozní výdaje rekreačních zařízení (Jedovnice, Unčín, Rakovec)</t>
  </si>
  <si>
    <t>Úhrada prokázaných výdajů odborové organizace na společenskou, kulturní a vzdělávací činnost</t>
  </si>
  <si>
    <t>Jazykové kurzy</t>
  </si>
  <si>
    <t xml:space="preserve">Ošatné </t>
  </si>
  <si>
    <t xml:space="preserve">Dary </t>
  </si>
  <si>
    <t>Provozní výdaje rekreačních zařízení (Sykovec)</t>
  </si>
  <si>
    <t>Sportovní akce Městské policie</t>
  </si>
  <si>
    <t>Právní služby</t>
  </si>
  <si>
    <t>Příspěvek na MHD</t>
  </si>
  <si>
    <t>Příspěvek na penzijní připojištění</t>
  </si>
  <si>
    <t>Příspěvek sportovnímu klubu MP</t>
  </si>
  <si>
    <t>Příspěvek na sport</t>
  </si>
  <si>
    <t>ZŮSTATEK</t>
  </si>
  <si>
    <t>VEŘEJNÁ SBÍRKA Městské policie Brno</t>
  </si>
  <si>
    <t>Příjmy z veřejné sbírky - peněžité příspěvky</t>
  </si>
  <si>
    <t xml:space="preserve">Zapojení veřejné sbírky k financování provozních výdajů Útulku pro opuštěná zvířata </t>
  </si>
  <si>
    <t>S konáním Veřejné sbírky na činnost Útulku pro opuštěná zvířata a odchytové a asanační služby Městské policie souhlasila Rada města Brna na své R5/137. schůzi, konané dne 8. 3. 2010, a to s účinností od 1.4.2010.</t>
  </si>
  <si>
    <t>rozpočet 2013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</si>
</sst>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[$-405]d\.\ mmmm\ yyyy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0_)"/>
    <numFmt numFmtId="173" formatCode="#,##0_);\(#,##0\)"/>
    <numFmt numFmtId="174" formatCode="#,##0.00\ _K_č"/>
    <numFmt numFmtId="175" formatCode="#,##0.00\ &quot;Kč&quot;"/>
    <numFmt numFmtId="176" formatCode="0.0%"/>
    <numFmt numFmtId="177" formatCode="#\ ##,000&quot;Kč&quot;"/>
    <numFmt numFmtId="178" formatCode="#,##0.00&quot;Kč&quot;"/>
    <numFmt numFmtId="179" formatCode="d/m/yy"/>
    <numFmt numFmtId="180" formatCode="0.0"/>
    <numFmt numFmtId="181" formatCode="#,##0.0000"/>
    <numFmt numFmtId="182" formatCode="0.000%"/>
    <numFmt numFmtId="183" formatCode="0.0000%"/>
    <numFmt numFmtId="184" formatCode="0.00000%"/>
    <numFmt numFmtId="185" formatCode="#,##0.00000"/>
    <numFmt numFmtId="186" formatCode="000\ 00"/>
    <numFmt numFmtId="187" formatCode="#,##0_ ;[Red]\-#,##0\ "/>
    <numFmt numFmtId="188" formatCode="#,##0.0_);\(#,##0.0\)"/>
    <numFmt numFmtId="189" formatCode="#,##0_ ;\-#,##0\ "/>
    <numFmt numFmtId="190" formatCode="_-* #,##0.000\ _K_č_-;\-* #,##0.000\ _K_č_-;_-* &quot;-&quot;??\ _K_č_-;_-@_-"/>
    <numFmt numFmtId="191" formatCode="_-* #,##0.0000\ _K_č_-;\-* #,##0.0000\ _K_č_-;_-* &quot;-&quot;??\ _K_č_-;_-@_-"/>
    <numFmt numFmtId="192" formatCode="#,##0;[Red]#,##0"/>
    <numFmt numFmtId="193" formatCode="0_ ;[Red]\-0\ "/>
    <numFmt numFmtId="194" formatCode="0.E+00"/>
    <numFmt numFmtId="195" formatCode="0.00000"/>
    <numFmt numFmtId="196" formatCode="0.0000"/>
    <numFmt numFmtId="197" formatCode="#,##0\ &quot;Kč&quot;"/>
    <numFmt numFmtId="198" formatCode="0.000000"/>
    <numFmt numFmtId="199" formatCode="0.0000000"/>
    <numFmt numFmtId="200" formatCode="d/m"/>
    <numFmt numFmtId="201" formatCode="dd/mm/yy"/>
  </numFmts>
  <fonts count="65">
    <font>
      <sz val="10"/>
      <name val="Arial CE"/>
      <family val="0"/>
    </font>
    <font>
      <sz val="8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sz val="12"/>
      <name val="Arial"/>
      <family val="0"/>
    </font>
    <font>
      <sz val="10"/>
      <name val="Courier"/>
      <family val="0"/>
    </font>
    <font>
      <u val="single"/>
      <sz val="7.5"/>
      <color indexed="36"/>
      <name val="Arial CE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3"/>
      <name val="Times New Roman CE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10"/>
      <color indexed="12"/>
      <name val="Arial CE"/>
      <family val="0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u val="single"/>
      <sz val="10"/>
      <color indexed="36"/>
      <name val="Arial CE"/>
      <family val="0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4"/>
      <name val="Times New Roman CE"/>
      <family val="1"/>
    </font>
    <font>
      <b/>
      <sz val="10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>
      <alignment/>
      <protection/>
    </xf>
    <xf numFmtId="0" fontId="31" fillId="17" borderId="0" applyNumberFormat="0" applyBorder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shrinkToFit="1"/>
    </xf>
    <xf numFmtId="0" fontId="15" fillId="0" borderId="12" xfId="0" applyFont="1" applyFill="1" applyBorder="1" applyAlignment="1">
      <alignment/>
    </xf>
    <xf numFmtId="0" fontId="16" fillId="0" borderId="10" xfId="0" applyFont="1" applyFill="1" applyBorder="1" applyAlignment="1">
      <alignment shrinkToFit="1"/>
    </xf>
    <xf numFmtId="0" fontId="16" fillId="0" borderId="18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 shrinkToFit="1"/>
    </xf>
    <xf numFmtId="0" fontId="16" fillId="0" borderId="12" xfId="0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3" fontId="15" fillId="0" borderId="17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justify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justify" vertical="center" wrapText="1"/>
    </xf>
    <xf numFmtId="3" fontId="15" fillId="0" borderId="15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justify" vertical="center" wrapText="1"/>
    </xf>
    <xf numFmtId="3" fontId="15" fillId="0" borderId="0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justify" vertical="center" wrapText="1"/>
    </xf>
    <xf numFmtId="49" fontId="15" fillId="0" borderId="20" xfId="0" applyNumberFormat="1" applyFont="1" applyFill="1" applyBorder="1" applyAlignment="1">
      <alignment horizontal="justify" vertical="center" wrapText="1"/>
    </xf>
    <xf numFmtId="49" fontId="15" fillId="0" borderId="14" xfId="0" applyNumberFormat="1" applyFont="1" applyFill="1" applyBorder="1" applyAlignment="1">
      <alignment horizontal="justify" vertical="center" wrapText="1"/>
    </xf>
    <xf numFmtId="3" fontId="15" fillId="0" borderId="21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 shrinkToFit="1"/>
    </xf>
    <xf numFmtId="3" fontId="16" fillId="0" borderId="2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 vertical="justify" wrapText="1"/>
    </xf>
    <xf numFmtId="49" fontId="15" fillId="0" borderId="20" xfId="0" applyNumberFormat="1" applyFont="1" applyFill="1" applyBorder="1" applyAlignment="1">
      <alignment vertical="justify" wrapText="1"/>
    </xf>
    <xf numFmtId="49" fontId="15" fillId="0" borderId="0" xfId="0" applyNumberFormat="1" applyFont="1" applyFill="1" applyBorder="1" applyAlignment="1">
      <alignment horizontal="justify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14" xfId="0" applyFont="1" applyFill="1" applyBorder="1" applyAlignment="1">
      <alignment horizontal="centerContinuous"/>
    </xf>
    <xf numFmtId="0" fontId="16" fillId="0" borderId="21" xfId="0" applyFont="1" applyFill="1" applyBorder="1" applyAlignment="1">
      <alignment horizontal="centerContinuous"/>
    </xf>
    <xf numFmtId="0" fontId="16" fillId="0" borderId="20" xfId="0" applyFont="1" applyFill="1" applyBorder="1" applyAlignment="1">
      <alignment horizontal="centerContinuous"/>
    </xf>
    <xf numFmtId="0" fontId="16" fillId="0" borderId="14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/>
    </xf>
    <xf numFmtId="0" fontId="16" fillId="0" borderId="22" xfId="0" applyFont="1" applyFill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6" fillId="0" borderId="15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6" fillId="0" borderId="28" xfId="0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3" fontId="16" fillId="0" borderId="29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Fill="1" applyAlignment="1">
      <alignment vertical="top" wrapText="1"/>
    </xf>
    <xf numFmtId="49" fontId="18" fillId="0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vertical="top" wrapText="1"/>
    </xf>
    <xf numFmtId="49" fontId="15" fillId="0" borderId="0" xfId="0" applyNumberFormat="1" applyFont="1" applyFill="1" applyAlignment="1">
      <alignment wrapText="1"/>
    </xf>
    <xf numFmtId="0" fontId="40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34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/>
    </xf>
    <xf numFmtId="3" fontId="18" fillId="0" borderId="35" xfId="0" applyNumberFormat="1" applyFont="1" applyFill="1" applyBorder="1" applyAlignment="1">
      <alignment/>
    </xf>
    <xf numFmtId="0" fontId="18" fillId="0" borderId="35" xfId="0" applyFont="1" applyBorder="1" applyAlignment="1">
      <alignment/>
    </xf>
    <xf numFmtId="3" fontId="18" fillId="0" borderId="36" xfId="0" applyNumberFormat="1" applyFont="1" applyFill="1" applyBorder="1" applyAlignment="1">
      <alignment/>
    </xf>
    <xf numFmtId="0" fontId="18" fillId="0" borderId="35" xfId="0" applyFont="1" applyBorder="1" applyAlignment="1">
      <alignment horizontal="justify" wrapText="1"/>
    </xf>
    <xf numFmtId="4" fontId="18" fillId="0" borderId="36" xfId="0" applyNumberFormat="1" applyFont="1" applyBorder="1" applyAlignment="1">
      <alignment/>
    </xf>
    <xf numFmtId="3" fontId="19" fillId="0" borderId="34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8" fillId="0" borderId="36" xfId="0" applyNumberFormat="1" applyFont="1" applyFill="1" applyBorder="1" applyAlignment="1">
      <alignment/>
    </xf>
    <xf numFmtId="0" fontId="18" fillId="0" borderId="35" xfId="0" applyFont="1" applyBorder="1" applyAlignment="1">
      <alignment wrapText="1"/>
    </xf>
    <xf numFmtId="0" fontId="18" fillId="0" borderId="37" xfId="0" applyFont="1" applyFill="1" applyBorder="1" applyAlignment="1">
      <alignment/>
    </xf>
    <xf numFmtId="3" fontId="18" fillId="0" borderId="37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42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3" fillId="0" borderId="30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0" fontId="19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shrinkToFit="1"/>
    </xf>
    <xf numFmtId="0" fontId="19" fillId="0" borderId="0" xfId="0" applyFont="1" applyAlignment="1">
      <alignment horizontal="right"/>
    </xf>
    <xf numFmtId="0" fontId="39" fillId="0" borderId="0" xfId="0" applyFont="1" applyAlignment="1">
      <alignment/>
    </xf>
    <xf numFmtId="0" fontId="19" fillId="0" borderId="13" xfId="0" applyFont="1" applyBorder="1" applyAlignment="1">
      <alignment horizontal="center" shrinkToFit="1"/>
    </xf>
    <xf numFmtId="0" fontId="19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19" fillId="0" borderId="12" xfId="0" applyFont="1" applyBorder="1" applyAlignment="1">
      <alignment horizontal="center" shrinkToFit="1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shrinkToFit="1"/>
    </xf>
    <xf numFmtId="3" fontId="62" fillId="24" borderId="23" xfId="0" applyNumberFormat="1" applyFont="1" applyFill="1" applyBorder="1" applyAlignment="1">
      <alignment horizontal="right"/>
    </xf>
    <xf numFmtId="0" fontId="18" fillId="0" borderId="11" xfId="0" applyFont="1" applyBorder="1" applyAlignment="1">
      <alignment shrinkToFit="1"/>
    </xf>
    <xf numFmtId="3" fontId="42" fillId="0" borderId="11" xfId="0" applyNumberFormat="1" applyFont="1" applyFill="1" applyBorder="1" applyAlignment="1">
      <alignment horizontal="right"/>
    </xf>
    <xf numFmtId="3" fontId="42" fillId="0" borderId="11" xfId="0" applyNumberFormat="1" applyFont="1" applyFill="1" applyBorder="1" applyAlignment="1">
      <alignment/>
    </xf>
    <xf numFmtId="3" fontId="62" fillId="0" borderId="23" xfId="0" applyNumberFormat="1" applyFont="1" applyFill="1" applyBorder="1" applyAlignment="1">
      <alignment/>
    </xf>
    <xf numFmtId="0" fontId="19" fillId="0" borderId="13" xfId="0" applyFont="1" applyBorder="1" applyAlignment="1">
      <alignment shrinkToFit="1"/>
    </xf>
    <xf numFmtId="3" fontId="62" fillId="0" borderId="13" xfId="0" applyNumberFormat="1" applyFont="1" applyFill="1" applyBorder="1" applyAlignment="1">
      <alignment/>
    </xf>
    <xf numFmtId="0" fontId="19" fillId="0" borderId="38" xfId="0" applyFont="1" applyBorder="1" applyAlignment="1">
      <alignment shrinkToFit="1"/>
    </xf>
    <xf numFmtId="3" fontId="62" fillId="0" borderId="38" xfId="0" applyNumberFormat="1" applyFont="1" applyFill="1" applyBorder="1" applyAlignment="1">
      <alignment/>
    </xf>
    <xf numFmtId="0" fontId="19" fillId="0" borderId="11" xfId="0" applyFont="1" applyBorder="1" applyAlignment="1">
      <alignment shrinkToFit="1"/>
    </xf>
    <xf numFmtId="3" fontId="62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8" fillId="0" borderId="11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18" fillId="0" borderId="11" xfId="0" applyFont="1" applyBorder="1" applyAlignment="1">
      <alignment wrapText="1" shrinkToFit="1"/>
    </xf>
    <xf numFmtId="0" fontId="18" fillId="0" borderId="11" xfId="0" applyFont="1" applyBorder="1" applyAlignment="1">
      <alignment vertical="center" wrapText="1" shrinkToFit="1"/>
    </xf>
    <xf numFmtId="3" fontId="42" fillId="24" borderId="11" xfId="0" applyNumberFormat="1" applyFont="1" applyFill="1" applyBorder="1" applyAlignment="1">
      <alignment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62" fillId="24" borderId="10" xfId="0" applyNumberFormat="1" applyFont="1" applyFill="1" applyBorder="1" applyAlignment="1">
      <alignment/>
    </xf>
    <xf numFmtId="0" fontId="19" fillId="0" borderId="0" xfId="0" applyFont="1" applyBorder="1" applyAlignment="1">
      <alignment shrinkToFit="1"/>
    </xf>
    <xf numFmtId="3" fontId="62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0" fontId="43" fillId="0" borderId="31" xfId="0" applyFont="1" applyBorder="1" applyAlignment="1">
      <alignment horizontal="center"/>
    </xf>
    <xf numFmtId="0" fontId="43" fillId="24" borderId="31" xfId="0" applyFont="1" applyFill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3" fillId="24" borderId="32" xfId="0" applyFont="1" applyFill="1" applyBorder="1" applyAlignment="1">
      <alignment horizontal="center"/>
    </xf>
    <xf numFmtId="0" fontId="18" fillId="0" borderId="30" xfId="0" applyFont="1" applyBorder="1" applyAlignment="1">
      <alignment wrapText="1"/>
    </xf>
    <xf numFmtId="3" fontId="18" fillId="0" borderId="31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39" fillId="0" borderId="0" xfId="0" applyFont="1" applyBorder="1" applyAlignment="1">
      <alignment/>
    </xf>
  </cellXfs>
  <cellStyles count="56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eader" xfId="37"/>
    <cellStyle name="Hyperlink" xfId="38"/>
    <cellStyle name="Chybně" xfId="39"/>
    <cellStyle name="Kontrolní buňka" xfId="40"/>
    <cellStyle name="Currency" xfId="41"/>
    <cellStyle name="Currency [0]" xfId="42"/>
    <cellStyle name="_x0001_n" xfId="43"/>
    <cellStyle name="Nadpis 1" xfId="44"/>
    <cellStyle name="Nadpis 2" xfId="45"/>
    <cellStyle name="Nadpis 3" xfId="46"/>
    <cellStyle name="Nadpis 4" xfId="47"/>
    <cellStyle name="Název" xfId="48"/>
    <cellStyle name="Nedefinován" xfId="49"/>
    <cellStyle name="Neutrální" xfId="50"/>
    <cellStyle name="normální 2" xfId="51"/>
    <cellStyle name="normální 3" xfId="52"/>
    <cellStyle name="normální 4" xfId="53"/>
    <cellStyle name="Poznámka" xfId="54"/>
    <cellStyle name="Percent" xfId="55"/>
    <cellStyle name="Propojená buňka" xfId="56"/>
    <cellStyle name="Followed Hyperlink" xfId="57"/>
    <cellStyle name="Správně" xfId="58"/>
    <cellStyle name="Styl 1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="75" zoomScaleNormal="75" zoomScaleSheetLayoutView="70" workbookViewId="0" topLeftCell="A1">
      <selection activeCell="E25" sqref="E25"/>
    </sheetView>
  </sheetViews>
  <sheetFormatPr defaultColWidth="9.00390625" defaultRowHeight="12.75"/>
  <cols>
    <col min="1" max="1" width="62.125" style="37" customWidth="1"/>
    <col min="2" max="2" width="21.25390625" style="37" customWidth="1"/>
    <col min="3" max="3" width="24.25390625" style="37" customWidth="1"/>
    <col min="4" max="4" width="21.875" style="37" customWidth="1"/>
    <col min="5" max="5" width="16.875" style="37" customWidth="1"/>
    <col min="6" max="16384" width="9.125" style="37" customWidth="1"/>
  </cols>
  <sheetData>
    <row r="1" spans="1:4" ht="16.5" thickBot="1">
      <c r="A1" s="147"/>
      <c r="B1" s="148"/>
      <c r="C1" s="149"/>
      <c r="D1" s="150" t="s">
        <v>66</v>
      </c>
    </row>
    <row r="2" spans="1:4" ht="15.75">
      <c r="A2" s="151" t="s">
        <v>341</v>
      </c>
      <c r="B2" s="152" t="s">
        <v>342</v>
      </c>
      <c r="C2" s="152" t="s">
        <v>343</v>
      </c>
      <c r="D2" s="152" t="s">
        <v>342</v>
      </c>
    </row>
    <row r="3" spans="1:4" ht="16.5" thickBot="1">
      <c r="A3" s="153"/>
      <c r="B3" s="154">
        <v>2012</v>
      </c>
      <c r="C3" s="154">
        <v>2012</v>
      </c>
      <c r="D3" s="154">
        <v>2013</v>
      </c>
    </row>
    <row r="4" spans="1:4" ht="16.5" thickBot="1">
      <c r="A4" s="155" t="s">
        <v>1</v>
      </c>
      <c r="B4" s="156">
        <f>SUM(B5:B10)</f>
        <v>49228</v>
      </c>
      <c r="C4" s="156">
        <f>SUM(C5:C10)</f>
        <v>198216</v>
      </c>
      <c r="D4" s="156">
        <f>SUM(D5:D10)</f>
        <v>9968</v>
      </c>
    </row>
    <row r="5" spans="1:4" ht="15.75">
      <c r="A5" s="157" t="s">
        <v>2</v>
      </c>
      <c r="B5" s="158">
        <v>49228</v>
      </c>
      <c r="C5" s="158">
        <v>49228</v>
      </c>
      <c r="D5" s="158">
        <v>9968</v>
      </c>
    </row>
    <row r="6" spans="1:4" ht="15.75">
      <c r="A6" s="159" t="s">
        <v>344</v>
      </c>
      <c r="B6" s="160"/>
      <c r="C6" s="160">
        <v>20766</v>
      </c>
      <c r="D6" s="160"/>
    </row>
    <row r="7" spans="1:4" ht="15.75">
      <c r="A7" s="159" t="s">
        <v>345</v>
      </c>
      <c r="B7" s="160"/>
      <c r="C7" s="160">
        <v>63476</v>
      </c>
      <c r="D7" s="160"/>
    </row>
    <row r="8" spans="1:4" ht="31.5">
      <c r="A8" s="161" t="s">
        <v>346</v>
      </c>
      <c r="B8" s="160"/>
      <c r="C8" s="160">
        <v>50000</v>
      </c>
      <c r="D8" s="160"/>
    </row>
    <row r="9" spans="1:4" ht="15.75">
      <c r="A9" s="159" t="s">
        <v>347</v>
      </c>
      <c r="B9" s="160"/>
      <c r="C9" s="160">
        <v>14746</v>
      </c>
      <c r="D9" s="160"/>
    </row>
    <row r="10" spans="1:4" ht="16.5" thickBot="1">
      <c r="A10" s="159"/>
      <c r="B10" s="162"/>
      <c r="C10" s="160"/>
      <c r="D10" s="160"/>
    </row>
    <row r="11" spans="1:4" ht="16.5" thickBot="1">
      <c r="A11" s="155" t="s">
        <v>8</v>
      </c>
      <c r="B11" s="163">
        <f>SUM(B14:B16)</f>
        <v>39260</v>
      </c>
      <c r="C11" s="163">
        <f>SUM(C12:C16)</f>
        <v>188248</v>
      </c>
      <c r="D11" s="163">
        <f>SUM(D12:D16)</f>
        <v>0</v>
      </c>
    </row>
    <row r="12" spans="1:4" ht="15.75">
      <c r="A12" s="159" t="s">
        <v>348</v>
      </c>
      <c r="B12" s="164"/>
      <c r="C12" s="165">
        <v>122107</v>
      </c>
      <c r="D12" s="165"/>
    </row>
    <row r="13" spans="1:4" ht="15.75">
      <c r="A13" s="166" t="s">
        <v>349</v>
      </c>
      <c r="B13" s="164"/>
      <c r="C13" s="165">
        <v>26881</v>
      </c>
      <c r="D13" s="165"/>
    </row>
    <row r="14" spans="1:4" ht="15.75">
      <c r="A14" s="159" t="s">
        <v>350</v>
      </c>
      <c r="B14" s="160">
        <v>37260</v>
      </c>
      <c r="C14" s="165">
        <v>37260</v>
      </c>
      <c r="D14" s="165"/>
    </row>
    <row r="15" spans="1:4" ht="15.75">
      <c r="A15" s="159" t="s">
        <v>351</v>
      </c>
      <c r="B15" s="160">
        <v>2000</v>
      </c>
      <c r="C15" s="165">
        <v>2000</v>
      </c>
      <c r="D15" s="165"/>
    </row>
    <row r="16" spans="1:4" ht="16.5" thickBot="1">
      <c r="A16" s="157"/>
      <c r="B16" s="160"/>
      <c r="C16" s="165"/>
      <c r="D16" s="165"/>
    </row>
    <row r="17" spans="1:4" ht="16.5" thickBot="1">
      <c r="A17" s="155" t="s">
        <v>19</v>
      </c>
      <c r="B17" s="163">
        <f>+B4-B11</f>
        <v>9968</v>
      </c>
      <c r="C17" s="163">
        <f>+C4-C11</f>
        <v>9968</v>
      </c>
      <c r="D17" s="163">
        <f>+D4-D11</f>
        <v>9968</v>
      </c>
    </row>
    <row r="18" spans="1:4" ht="15.75">
      <c r="A18" s="167"/>
      <c r="B18" s="168"/>
      <c r="C18" s="169"/>
      <c r="D18" s="170"/>
    </row>
    <row r="19" ht="18.75">
      <c r="A19" s="171" t="s">
        <v>352</v>
      </c>
    </row>
    <row r="20" ht="15.75">
      <c r="A20" s="172"/>
    </row>
    <row r="21" ht="15.75">
      <c r="A21" s="172"/>
    </row>
    <row r="25" ht="15.75">
      <c r="A25" s="172"/>
    </row>
    <row r="26" ht="15.75">
      <c r="A26" s="172"/>
    </row>
    <row r="28" spans="1:4" ht="16.5" thickBot="1">
      <c r="A28" s="173"/>
      <c r="B28" s="174"/>
      <c r="C28" s="175"/>
      <c r="D28" s="175" t="s">
        <v>66</v>
      </c>
    </row>
    <row r="29" spans="1:4" ht="14.25">
      <c r="A29" s="176" t="s">
        <v>353</v>
      </c>
      <c r="B29" s="152" t="s">
        <v>342</v>
      </c>
      <c r="C29" s="152" t="s">
        <v>343</v>
      </c>
      <c r="D29" s="152" t="s">
        <v>342</v>
      </c>
    </row>
    <row r="30" spans="1:4" ht="15" thickBot="1">
      <c r="A30" s="177"/>
      <c r="B30" s="154">
        <v>2012</v>
      </c>
      <c r="C30" s="154">
        <v>2012</v>
      </c>
      <c r="D30" s="154">
        <v>2013</v>
      </c>
    </row>
    <row r="31" spans="1:4" ht="16.5" thickBot="1">
      <c r="A31" s="178" t="s">
        <v>1</v>
      </c>
      <c r="B31" s="179">
        <f>SUM(B32:B35)</f>
        <v>100000</v>
      </c>
      <c r="C31" s="179">
        <f>SUM(C32:C35)</f>
        <v>100000</v>
      </c>
      <c r="D31" s="179">
        <f>SUM(D32:D35)</f>
        <v>110000</v>
      </c>
    </row>
    <row r="32" spans="1:4" ht="15.75">
      <c r="A32" s="159" t="s">
        <v>354</v>
      </c>
      <c r="B32" s="180">
        <v>100000</v>
      </c>
      <c r="C32" s="180">
        <v>100000</v>
      </c>
      <c r="D32" s="180">
        <v>100000</v>
      </c>
    </row>
    <row r="33" spans="1:4" ht="15.75">
      <c r="A33" s="159" t="s">
        <v>76</v>
      </c>
      <c r="B33" s="180"/>
      <c r="C33" s="180"/>
      <c r="D33" s="180">
        <v>10000</v>
      </c>
    </row>
    <row r="34" spans="1:4" ht="15.75">
      <c r="A34" s="159"/>
      <c r="B34" s="180"/>
      <c r="C34" s="180"/>
      <c r="D34" s="180"/>
    </row>
    <row r="35" spans="1:4" ht="16.5" thickBot="1">
      <c r="A35" s="159"/>
      <c r="B35" s="180"/>
      <c r="C35" s="180"/>
      <c r="D35" s="180"/>
    </row>
    <row r="36" spans="1:4" ht="16.5" thickBot="1">
      <c r="A36" s="178" t="s">
        <v>8</v>
      </c>
      <c r="B36" s="181"/>
      <c r="C36" s="181"/>
      <c r="D36" s="181"/>
    </row>
    <row r="37" spans="1:4" ht="15.75">
      <c r="A37" s="182"/>
      <c r="B37" s="183"/>
      <c r="C37" s="183"/>
      <c r="D37" s="183"/>
    </row>
    <row r="38" spans="1:4" ht="15.75">
      <c r="A38" s="159"/>
      <c r="B38" s="184"/>
      <c r="C38" s="184"/>
      <c r="D38" s="184"/>
    </row>
    <row r="39" spans="1:4" ht="15.75">
      <c r="A39" s="159"/>
      <c r="B39" s="180"/>
      <c r="C39" s="180"/>
      <c r="D39" s="180"/>
    </row>
    <row r="40" spans="1:4" ht="16.5" thickBot="1">
      <c r="A40" s="159"/>
      <c r="B40" s="180"/>
      <c r="C40" s="180"/>
      <c r="D40" s="180"/>
    </row>
    <row r="41" spans="1:4" ht="16.5" thickBot="1">
      <c r="A41" s="178" t="s">
        <v>19</v>
      </c>
      <c r="B41" s="181">
        <f>+B31-B36</f>
        <v>100000</v>
      </c>
      <c r="C41" s="181">
        <f>+C31-C36</f>
        <v>100000</v>
      </c>
      <c r="D41" s="181">
        <f>+D31-D36</f>
        <v>110000</v>
      </c>
    </row>
    <row r="43" ht="15.75">
      <c r="A43" s="185"/>
    </row>
    <row r="44" ht="15.75">
      <c r="A44" s="185"/>
    </row>
  </sheetData>
  <sheetProtection/>
  <printOptions horizontalCentered="1"/>
  <pageMargins left="0.4724409448818898" right="0.35433070866141736" top="1.062992125984252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C1">
      <selection activeCell="C1" sqref="C1:C2"/>
    </sheetView>
  </sheetViews>
  <sheetFormatPr defaultColWidth="9.00390625" defaultRowHeight="12.75"/>
  <cols>
    <col min="1" max="2" width="0.37109375" style="0" customWidth="1"/>
    <col min="3" max="3" width="57.625" style="1" customWidth="1"/>
    <col min="4" max="4" width="13.75390625" style="1" customWidth="1"/>
    <col min="5" max="6" width="13.75390625" style="13" customWidth="1"/>
    <col min="7" max="7" width="9.125" style="37" customWidth="1"/>
    <col min="8" max="8" width="15.375" style="37" bestFit="1" customWidth="1"/>
    <col min="9" max="9" width="15.375" style="0" bestFit="1" customWidth="1"/>
  </cols>
  <sheetData>
    <row r="1" spans="3:6" ht="12.75">
      <c r="C1" s="46" t="s">
        <v>0</v>
      </c>
      <c r="D1" s="8" t="s">
        <v>29</v>
      </c>
      <c r="E1" s="10" t="s">
        <v>28</v>
      </c>
      <c r="F1" s="11" t="s">
        <v>29</v>
      </c>
    </row>
    <row r="2" spans="3:6" ht="13.5" thickBot="1">
      <c r="C2" s="47"/>
      <c r="D2" s="7" t="s">
        <v>46</v>
      </c>
      <c r="E2" s="7" t="s">
        <v>47</v>
      </c>
      <c r="F2" s="7" t="s">
        <v>387</v>
      </c>
    </row>
    <row r="3" spans="3:9" ht="13.5" thickBot="1">
      <c r="C3" s="2" t="s">
        <v>1</v>
      </c>
      <c r="D3" s="3">
        <f>SUM(D4:D19)</f>
        <v>2038648</v>
      </c>
      <c r="E3" s="3">
        <f>SUM(E4:E19)</f>
        <v>2146354</v>
      </c>
      <c r="F3" s="3">
        <f>SUM(F4:F19)</f>
        <v>1783603</v>
      </c>
      <c r="H3" s="38"/>
      <c r="I3" s="30"/>
    </row>
    <row r="4" spans="3:9" ht="12.75">
      <c r="C4" s="14" t="s">
        <v>2</v>
      </c>
      <c r="D4" s="14">
        <v>1051866</v>
      </c>
      <c r="E4" s="14">
        <v>1456788</v>
      </c>
      <c r="F4" s="14">
        <f>E63</f>
        <v>1066943</v>
      </c>
      <c r="G4" s="39"/>
      <c r="H4" s="38"/>
      <c r="I4" s="30"/>
    </row>
    <row r="5" spans="3:9" ht="12.75">
      <c r="C5" s="4" t="s">
        <v>25</v>
      </c>
      <c r="D5" s="4"/>
      <c r="E5" s="4">
        <v>-63476</v>
      </c>
      <c r="F5" s="36"/>
      <c r="H5" s="38"/>
      <c r="I5" s="30"/>
    </row>
    <row r="6" spans="3:9" ht="15" customHeight="1" hidden="1">
      <c r="C6" s="9" t="s">
        <v>27</v>
      </c>
      <c r="D6" s="4"/>
      <c r="E6" s="4"/>
      <c r="F6" s="4"/>
      <c r="H6" s="38"/>
      <c r="I6" s="30"/>
    </row>
    <row r="7" spans="3:9" ht="15" customHeight="1">
      <c r="C7" s="9" t="s">
        <v>48</v>
      </c>
      <c r="D7" s="4"/>
      <c r="E7" s="4">
        <v>-819</v>
      </c>
      <c r="F7" s="34"/>
      <c r="H7" s="38"/>
      <c r="I7" s="30"/>
    </row>
    <row r="8" spans="3:9" ht="24">
      <c r="C8" s="9" t="s">
        <v>49</v>
      </c>
      <c r="D8" s="4"/>
      <c r="E8" s="4">
        <v>20108</v>
      </c>
      <c r="F8" s="34"/>
      <c r="H8" s="40"/>
      <c r="I8" s="31"/>
    </row>
    <row r="9" spans="3:9" ht="24">
      <c r="C9" s="9" t="s">
        <v>50</v>
      </c>
      <c r="D9" s="4"/>
      <c r="E9" s="4">
        <v>2840</v>
      </c>
      <c r="F9" s="34"/>
      <c r="H9" s="41"/>
      <c r="I9" s="32"/>
    </row>
    <row r="10" spans="3:9" ht="24">
      <c r="C10" s="9" t="s">
        <v>20</v>
      </c>
      <c r="D10" s="4">
        <v>-40000</v>
      </c>
      <c r="E10" s="4">
        <f>-40000-42600</f>
        <v>-82600</v>
      </c>
      <c r="F10" s="4">
        <v>-100700</v>
      </c>
      <c r="H10" s="41"/>
      <c r="I10" s="32"/>
    </row>
    <row r="11" spans="3:9" ht="24">
      <c r="C11" s="9" t="s">
        <v>23</v>
      </c>
      <c r="D11" s="4">
        <v>-250000</v>
      </c>
      <c r="E11" s="4">
        <v>-200000</v>
      </c>
      <c r="F11" s="4"/>
      <c r="H11" s="41"/>
      <c r="I11" s="32"/>
    </row>
    <row r="12" spans="3:9" ht="24">
      <c r="C12" s="9" t="s">
        <v>30</v>
      </c>
      <c r="D12" s="4">
        <v>350000</v>
      </c>
      <c r="E12" s="4">
        <v>350000</v>
      </c>
      <c r="F12" s="4">
        <v>200000</v>
      </c>
      <c r="H12" s="41"/>
      <c r="I12" s="32"/>
    </row>
    <row r="13" spans="3:9" ht="12.75">
      <c r="C13" s="4" t="s">
        <v>3</v>
      </c>
      <c r="D13" s="4">
        <v>900000</v>
      </c>
      <c r="E13" s="4">
        <v>600000</v>
      </c>
      <c r="F13" s="4">
        <v>600000</v>
      </c>
      <c r="H13" s="41"/>
      <c r="I13" s="32"/>
    </row>
    <row r="14" spans="3:9" ht="12.75">
      <c r="C14" s="4" t="s">
        <v>4</v>
      </c>
      <c r="D14" s="4">
        <v>123</v>
      </c>
      <c r="E14" s="4">
        <v>123</v>
      </c>
      <c r="F14" s="4">
        <v>123</v>
      </c>
      <c r="H14" s="42"/>
      <c r="I14" s="33"/>
    </row>
    <row r="15" spans="3:9" ht="12.75">
      <c r="C15" s="4" t="s">
        <v>5</v>
      </c>
      <c r="D15" s="4">
        <v>4800</v>
      </c>
      <c r="E15" s="4">
        <v>4800</v>
      </c>
      <c r="F15" s="4">
        <v>4800</v>
      </c>
      <c r="H15" s="43"/>
      <c r="I15" s="26"/>
    </row>
    <row r="16" spans="3:6" ht="12" customHeight="1">
      <c r="C16" s="4" t="s">
        <v>6</v>
      </c>
      <c r="D16" s="4">
        <v>20859</v>
      </c>
      <c r="E16" s="4">
        <v>30190</v>
      </c>
      <c r="F16" s="4">
        <v>12437</v>
      </c>
    </row>
    <row r="17" spans="3:6" ht="12" customHeight="1">
      <c r="C17" s="4" t="s">
        <v>7</v>
      </c>
      <c r="D17" s="4">
        <v>1000</v>
      </c>
      <c r="E17" s="4">
        <v>1000</v>
      </c>
      <c r="F17" s="4"/>
    </row>
    <row r="18" spans="3:6" ht="12" customHeight="1">
      <c r="C18" s="4" t="s">
        <v>64</v>
      </c>
      <c r="D18" s="4"/>
      <c r="E18" s="4">
        <v>5400</v>
      </c>
      <c r="F18" s="4"/>
    </row>
    <row r="19" spans="3:7" ht="12" customHeight="1" thickBot="1">
      <c r="C19" s="4" t="s">
        <v>26</v>
      </c>
      <c r="D19" s="4"/>
      <c r="E19" s="4">
        <v>22000</v>
      </c>
      <c r="F19" s="4"/>
      <c r="G19" s="44"/>
    </row>
    <row r="20" spans="3:6" ht="13.5" thickBot="1">
      <c r="C20" s="2" t="s">
        <v>8</v>
      </c>
      <c r="D20" s="2">
        <f>D22+D43</f>
        <v>1430503</v>
      </c>
      <c r="E20" s="2">
        <f>E22+E43</f>
        <v>1079411</v>
      </c>
      <c r="F20" s="2">
        <f>F22+F43</f>
        <v>767500</v>
      </c>
    </row>
    <row r="21" spans="3:6" ht="13.5" thickBot="1">
      <c r="C21" s="4"/>
      <c r="D21" s="6"/>
      <c r="E21" s="6"/>
      <c r="F21" s="6"/>
    </row>
    <row r="22" spans="3:6" ht="13.5" thickBot="1">
      <c r="C22" s="2" t="s">
        <v>9</v>
      </c>
      <c r="D22" s="2">
        <f>SUM(D23:D42)</f>
        <v>760003</v>
      </c>
      <c r="E22" s="2">
        <f>SUM(E23:E42)</f>
        <v>441365</v>
      </c>
      <c r="F22" s="2">
        <f>SUM(F23:F42)</f>
        <v>412400</v>
      </c>
    </row>
    <row r="23" spans="3:6" ht="12.75">
      <c r="C23" s="16" t="s">
        <v>31</v>
      </c>
      <c r="D23" s="18">
        <v>287000</v>
      </c>
      <c r="E23" s="22">
        <v>124295</v>
      </c>
      <c r="F23" s="18">
        <v>240000</v>
      </c>
    </row>
    <row r="24" spans="3:6" ht="12.75">
      <c r="C24" s="5" t="s">
        <v>32</v>
      </c>
      <c r="D24" s="19">
        <v>35000</v>
      </c>
      <c r="E24" s="22">
        <v>980</v>
      </c>
      <c r="F24" s="19"/>
    </row>
    <row r="25" spans="3:6" ht="12.75">
      <c r="C25" s="5" t="s">
        <v>61</v>
      </c>
      <c r="D25" s="19">
        <v>15000</v>
      </c>
      <c r="E25" s="22">
        <v>1100</v>
      </c>
      <c r="F25" s="19">
        <v>14400</v>
      </c>
    </row>
    <row r="26" spans="3:6" ht="12.75">
      <c r="C26" s="5" t="s">
        <v>33</v>
      </c>
      <c r="D26" s="19">
        <v>15000</v>
      </c>
      <c r="E26" s="22">
        <v>1100</v>
      </c>
      <c r="F26" s="19">
        <v>14400</v>
      </c>
    </row>
    <row r="27" spans="3:6" ht="12.75">
      <c r="C27" s="5" t="s">
        <v>62</v>
      </c>
      <c r="D27" s="19"/>
      <c r="E27" s="22">
        <v>400</v>
      </c>
      <c r="F27" s="19">
        <v>7600</v>
      </c>
    </row>
    <row r="28" spans="3:6" ht="12.75">
      <c r="C28" s="5" t="s">
        <v>58</v>
      </c>
      <c r="D28" s="19"/>
      <c r="E28" s="22">
        <v>600</v>
      </c>
      <c r="F28" s="19">
        <v>10000</v>
      </c>
    </row>
    <row r="29" spans="3:6" ht="12.75">
      <c r="C29" s="5" t="s">
        <v>34</v>
      </c>
      <c r="D29" s="19">
        <v>15000</v>
      </c>
      <c r="E29" s="22">
        <v>19207</v>
      </c>
      <c r="F29" s="19"/>
    </row>
    <row r="30" spans="1:6" ht="12.75">
      <c r="A30" t="s">
        <v>24</v>
      </c>
      <c r="C30" s="17" t="s">
        <v>35</v>
      </c>
      <c r="D30" s="19">
        <v>80500</v>
      </c>
      <c r="E30" s="22">
        <v>500</v>
      </c>
      <c r="F30" s="19"/>
    </row>
    <row r="31" spans="3:6" ht="12.75">
      <c r="C31" s="15" t="s">
        <v>36</v>
      </c>
      <c r="D31" s="19">
        <v>40000</v>
      </c>
      <c r="E31" s="22">
        <v>64943</v>
      </c>
      <c r="F31" s="19"/>
    </row>
    <row r="32" spans="3:6" ht="12.75">
      <c r="C32" s="5" t="s">
        <v>37</v>
      </c>
      <c r="D32" s="19">
        <v>200000</v>
      </c>
      <c r="E32" s="22">
        <v>104</v>
      </c>
      <c r="F32" s="19">
        <f>200000-80000</f>
        <v>120000</v>
      </c>
    </row>
    <row r="33" spans="3:6" ht="24">
      <c r="C33" s="35" t="s">
        <v>60</v>
      </c>
      <c r="D33" s="19"/>
      <c r="E33" s="22">
        <v>761</v>
      </c>
      <c r="F33" s="19"/>
    </row>
    <row r="34" spans="3:6" ht="12.75">
      <c r="C34" s="5" t="s">
        <v>38</v>
      </c>
      <c r="D34" s="19">
        <v>6000</v>
      </c>
      <c r="E34" s="22">
        <v>13343</v>
      </c>
      <c r="F34" s="19">
        <v>5000</v>
      </c>
    </row>
    <row r="35" spans="3:6" ht="12.75">
      <c r="C35" s="5" t="s">
        <v>39</v>
      </c>
      <c r="D35" s="19">
        <v>5000</v>
      </c>
      <c r="E35" s="25">
        <v>5000</v>
      </c>
      <c r="F35" s="19">
        <v>1000</v>
      </c>
    </row>
    <row r="36" spans="3:6" ht="12.75">
      <c r="C36" s="5" t="s">
        <v>57</v>
      </c>
      <c r="D36" s="19"/>
      <c r="E36" s="25">
        <v>1600</v>
      </c>
      <c r="F36" s="19"/>
    </row>
    <row r="37" spans="3:6" ht="12.75">
      <c r="C37" s="5" t="s">
        <v>40</v>
      </c>
      <c r="D37" s="19">
        <v>5000</v>
      </c>
      <c r="E37" s="25">
        <v>5000</v>
      </c>
      <c r="F37" s="19"/>
    </row>
    <row r="38" spans="3:6" ht="12.75">
      <c r="C38" s="5" t="s">
        <v>41</v>
      </c>
      <c r="D38" s="19">
        <v>1180</v>
      </c>
      <c r="E38" s="25">
        <v>2007</v>
      </c>
      <c r="F38" s="19"/>
    </row>
    <row r="39" spans="3:6" ht="12.75">
      <c r="C39" s="17" t="s">
        <v>42</v>
      </c>
      <c r="D39" s="19">
        <v>17323</v>
      </c>
      <c r="E39" s="25">
        <v>22093</v>
      </c>
      <c r="F39" s="19"/>
    </row>
    <row r="40" spans="3:8" ht="12.75">
      <c r="C40" s="5" t="s">
        <v>43</v>
      </c>
      <c r="D40" s="19">
        <v>38000</v>
      </c>
      <c r="E40" s="25">
        <v>37786</v>
      </c>
      <c r="F40" s="19"/>
      <c r="G40" s="22"/>
      <c r="H40" s="38"/>
    </row>
    <row r="41" spans="3:6" ht="12.75">
      <c r="C41" s="5" t="s">
        <v>56</v>
      </c>
      <c r="D41" s="19"/>
      <c r="E41" s="25">
        <v>59750</v>
      </c>
      <c r="F41" s="19"/>
    </row>
    <row r="42" spans="3:6" ht="13.5" thickBot="1">
      <c r="C42" s="5" t="s">
        <v>51</v>
      </c>
      <c r="D42" s="19"/>
      <c r="E42" s="25">
        <v>80796</v>
      </c>
      <c r="F42" s="19"/>
    </row>
    <row r="43" spans="3:6" ht="13.5" thickBot="1">
      <c r="C43" s="2" t="s">
        <v>10</v>
      </c>
      <c r="D43" s="2">
        <f>SUM(D44:D62)</f>
        <v>670500</v>
      </c>
      <c r="E43" s="2">
        <f>SUM(E44:E62)</f>
        <v>638046</v>
      </c>
      <c r="F43" s="2">
        <f>SUM(F44:F62)</f>
        <v>355100</v>
      </c>
    </row>
    <row r="44" spans="3:6" ht="12.75">
      <c r="C44" s="4" t="s">
        <v>11</v>
      </c>
      <c r="D44" s="19">
        <v>10000</v>
      </c>
      <c r="E44" s="19">
        <v>10000</v>
      </c>
      <c r="F44" s="19">
        <v>10000</v>
      </c>
    </row>
    <row r="45" spans="3:6" ht="12.75">
      <c r="C45" s="4" t="s">
        <v>12</v>
      </c>
      <c r="D45" s="19">
        <v>126000</v>
      </c>
      <c r="E45" s="19">
        <v>76000</v>
      </c>
      <c r="F45" s="19">
        <v>50000</v>
      </c>
    </row>
    <row r="46" spans="3:6" ht="12.75">
      <c r="C46" s="4" t="s">
        <v>13</v>
      </c>
      <c r="D46" s="19">
        <v>441000</v>
      </c>
      <c r="E46" s="19">
        <v>441000</v>
      </c>
      <c r="F46" s="19">
        <v>250000</v>
      </c>
    </row>
    <row r="47" spans="3:6" ht="12.75">
      <c r="C47" s="4" t="s">
        <v>18</v>
      </c>
      <c r="D47" s="19">
        <v>28000</v>
      </c>
      <c r="E47" s="19">
        <v>18000</v>
      </c>
      <c r="F47" s="19">
        <v>9930</v>
      </c>
    </row>
    <row r="48" spans="3:6" ht="12.75">
      <c r="C48" s="4" t="s">
        <v>59</v>
      </c>
      <c r="D48" s="19">
        <v>5000</v>
      </c>
      <c r="E48" s="19">
        <v>5000</v>
      </c>
      <c r="F48" s="19">
        <v>5000</v>
      </c>
    </row>
    <row r="49" spans="3:6" ht="12.75">
      <c r="C49" s="4" t="s">
        <v>14</v>
      </c>
      <c r="D49" s="19">
        <v>2000</v>
      </c>
      <c r="E49" s="19">
        <v>2000</v>
      </c>
      <c r="F49" s="19">
        <v>2500</v>
      </c>
    </row>
    <row r="50" spans="3:6" ht="12.75">
      <c r="C50" s="4" t="s">
        <v>15</v>
      </c>
      <c r="D50" s="19">
        <v>300</v>
      </c>
      <c r="E50" s="19">
        <v>300</v>
      </c>
      <c r="F50" s="19">
        <v>400</v>
      </c>
    </row>
    <row r="51" spans="3:6" ht="12.75">
      <c r="C51" s="4" t="s">
        <v>16</v>
      </c>
      <c r="D51" s="19">
        <v>40000</v>
      </c>
      <c r="E51" s="19">
        <v>20000</v>
      </c>
      <c r="F51" s="19">
        <v>20000</v>
      </c>
    </row>
    <row r="52" spans="3:6" ht="12.75">
      <c r="C52" s="4" t="s">
        <v>17</v>
      </c>
      <c r="D52" s="19">
        <v>50</v>
      </c>
      <c r="E52" s="19">
        <v>50</v>
      </c>
      <c r="F52" s="19">
        <v>50</v>
      </c>
    </row>
    <row r="53" spans="3:7" ht="12.75">
      <c r="C53" s="4" t="s">
        <v>21</v>
      </c>
      <c r="D53" s="19">
        <v>50</v>
      </c>
      <c r="E53" s="19">
        <v>50</v>
      </c>
      <c r="F53" s="19">
        <v>120</v>
      </c>
      <c r="G53" s="45"/>
    </row>
    <row r="54" spans="3:6" ht="12.75">
      <c r="C54" s="5" t="s">
        <v>52</v>
      </c>
      <c r="D54" s="19">
        <v>50</v>
      </c>
      <c r="E54" s="19">
        <v>50</v>
      </c>
      <c r="F54" s="20">
        <v>50</v>
      </c>
    </row>
    <row r="55" spans="3:6" ht="12.75">
      <c r="C55" s="5" t="s">
        <v>54</v>
      </c>
      <c r="D55" s="19"/>
      <c r="E55" s="19">
        <v>3811</v>
      </c>
      <c r="F55" s="20"/>
    </row>
    <row r="56" spans="3:6" ht="12.75">
      <c r="C56" s="4" t="s">
        <v>22</v>
      </c>
      <c r="D56" s="19">
        <v>50</v>
      </c>
      <c r="E56" s="19">
        <v>50</v>
      </c>
      <c r="F56" s="20">
        <v>50</v>
      </c>
    </row>
    <row r="57" spans="3:6" ht="12.75">
      <c r="C57" s="5" t="s">
        <v>44</v>
      </c>
      <c r="D57" s="19">
        <v>13000</v>
      </c>
      <c r="E57" s="19">
        <v>33463</v>
      </c>
      <c r="F57" s="19">
        <v>6000</v>
      </c>
    </row>
    <row r="58" spans="3:6" ht="12.75">
      <c r="C58" s="5" t="s">
        <v>45</v>
      </c>
      <c r="D58" s="19">
        <v>5000</v>
      </c>
      <c r="E58" s="19">
        <v>5000</v>
      </c>
      <c r="F58" s="19">
        <v>1000</v>
      </c>
    </row>
    <row r="59" spans="3:6" ht="12.75">
      <c r="C59" s="5" t="s">
        <v>53</v>
      </c>
      <c r="D59" s="19"/>
      <c r="E59" s="19">
        <v>214</v>
      </c>
      <c r="F59" s="19"/>
    </row>
    <row r="60" spans="3:6" ht="12.75">
      <c r="C60" s="5" t="s">
        <v>63</v>
      </c>
      <c r="D60" s="19"/>
      <c r="E60" s="19">
        <v>3815</v>
      </c>
      <c r="F60" s="19"/>
    </row>
    <row r="61" spans="3:6" ht="12.75">
      <c r="C61" s="5" t="s">
        <v>65</v>
      </c>
      <c r="D61" s="19"/>
      <c r="E61" s="19">
        <v>6435</v>
      </c>
      <c r="F61" s="19"/>
    </row>
    <row r="62" spans="3:6" ht="13.5" thickBot="1">
      <c r="C62" s="5" t="s">
        <v>55</v>
      </c>
      <c r="D62" s="19"/>
      <c r="E62" s="19">
        <v>12808</v>
      </c>
      <c r="F62" s="19"/>
    </row>
    <row r="63" spans="3:6" ht="13.5" thickBot="1">
      <c r="C63" s="2" t="s">
        <v>19</v>
      </c>
      <c r="D63" s="2">
        <f>D3-D20</f>
        <v>608145</v>
      </c>
      <c r="E63" s="2">
        <f>E3-E20</f>
        <v>1066943</v>
      </c>
      <c r="F63" s="2">
        <f>F3-F20</f>
        <v>1016103</v>
      </c>
    </row>
    <row r="64" spans="3:6" ht="12.75">
      <c r="C64" s="24"/>
      <c r="D64" s="23"/>
      <c r="E64" s="23"/>
      <c r="F64" s="23"/>
    </row>
    <row r="65" spans="3:6" ht="12.75">
      <c r="C65" s="27"/>
      <c r="D65" s="27"/>
      <c r="E65" s="28"/>
      <c r="F65" s="28"/>
    </row>
    <row r="66" spans="3:6" ht="12.75">
      <c r="C66" s="29"/>
      <c r="D66" s="22"/>
      <c r="E66" s="22"/>
      <c r="F66" s="22"/>
    </row>
    <row r="67" spans="3:6" ht="12.75">
      <c r="C67" s="21"/>
      <c r="D67" s="21"/>
      <c r="E67" s="22"/>
      <c r="F67" s="22"/>
    </row>
    <row r="68" spans="3:6" ht="12.75">
      <c r="C68" s="21"/>
      <c r="D68" s="21"/>
      <c r="E68" s="22"/>
      <c r="F68" s="22"/>
    </row>
    <row r="69" spans="3:6" ht="12.75">
      <c r="C69" s="21"/>
      <c r="D69" s="21"/>
      <c r="E69" s="22"/>
      <c r="F69" s="22"/>
    </row>
    <row r="70" spans="3:6" ht="12.75">
      <c r="C70" s="29"/>
      <c r="D70" s="21"/>
      <c r="E70" s="22"/>
      <c r="F70" s="22"/>
    </row>
    <row r="71" spans="3:6" ht="12.75">
      <c r="C71" s="27"/>
      <c r="D71" s="27"/>
      <c r="E71" s="28"/>
      <c r="F71" s="28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</sheetData>
  <mergeCells count="1">
    <mergeCell ref="C1:C2"/>
  </mergeCells>
  <printOptions/>
  <pageMargins left="0.7874015748031497" right="0.7874015748031497" top="0.984251968503937" bottom="0.79" header="0.5118110236220472" footer="0.511811023622047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Zeros="0" zoomScale="85" zoomScaleNormal="85" workbookViewId="0" topLeftCell="A1">
      <selection activeCell="A1" sqref="A1"/>
    </sheetView>
  </sheetViews>
  <sheetFormatPr defaultColWidth="9.00390625" defaultRowHeight="12.75"/>
  <cols>
    <col min="1" max="1" width="47.875" style="48" customWidth="1"/>
    <col min="2" max="7" width="10.75390625" style="48" customWidth="1"/>
    <col min="8" max="8" width="10.875" style="113" customWidth="1"/>
    <col min="9" max="9" width="13.00390625" style="113" customWidth="1"/>
    <col min="10" max="10" width="13.25390625" style="113" bestFit="1" customWidth="1"/>
    <col min="11" max="16384" width="9.125" style="113" customWidth="1"/>
  </cols>
  <sheetData>
    <row r="1" spans="5:7" ht="17.25" thickBot="1">
      <c r="E1" s="112"/>
      <c r="F1" s="112"/>
      <c r="G1" s="112"/>
    </row>
    <row r="2" spans="1:7" ht="16.5">
      <c r="A2" s="52" t="s">
        <v>326</v>
      </c>
      <c r="B2" s="114" t="s">
        <v>327</v>
      </c>
      <c r="C2" s="115"/>
      <c r="D2" s="116" t="s">
        <v>28</v>
      </c>
      <c r="E2" s="115"/>
      <c r="F2" s="117" t="s">
        <v>29</v>
      </c>
      <c r="G2" s="118"/>
    </row>
    <row r="3" spans="1:7" ht="17.25" thickBot="1">
      <c r="A3" s="55"/>
      <c r="B3" s="119" t="s">
        <v>46</v>
      </c>
      <c r="C3" s="120"/>
      <c r="D3" s="121" t="s">
        <v>47</v>
      </c>
      <c r="E3" s="120"/>
      <c r="F3" s="122" t="s">
        <v>387</v>
      </c>
      <c r="G3" s="123"/>
    </row>
    <row r="4" spans="1:7" ht="17.25" thickBot="1">
      <c r="A4" s="57" t="s">
        <v>1</v>
      </c>
      <c r="B4" s="124"/>
      <c r="C4" s="98">
        <f>SUM(C5:C9)</f>
        <v>63083</v>
      </c>
      <c r="D4" s="125"/>
      <c r="E4" s="98">
        <f>SUM(E5:E9)</f>
        <v>67183</v>
      </c>
      <c r="F4" s="124"/>
      <c r="G4" s="98">
        <f>SUM(G5:G9)</f>
        <v>74193</v>
      </c>
    </row>
    <row r="5" spans="1:7" ht="16.5">
      <c r="A5" s="59" t="s">
        <v>2</v>
      </c>
      <c r="B5" s="73"/>
      <c r="C5" s="84">
        <v>39634</v>
      </c>
      <c r="D5" s="83"/>
      <c r="E5" s="90">
        <v>43734</v>
      </c>
      <c r="F5" s="126"/>
      <c r="G5" s="90">
        <f>E28</f>
        <v>48388</v>
      </c>
    </row>
    <row r="6" spans="1:7" ht="16.5">
      <c r="A6" s="59" t="s">
        <v>328</v>
      </c>
      <c r="B6" s="73"/>
      <c r="C6" s="84">
        <v>21288</v>
      </c>
      <c r="D6" s="83"/>
      <c r="E6" s="106">
        <v>21288</v>
      </c>
      <c r="F6" s="73"/>
      <c r="G6" s="84">
        <v>23455</v>
      </c>
    </row>
    <row r="7" spans="1:7" ht="16.5">
      <c r="A7" s="59" t="s">
        <v>329</v>
      </c>
      <c r="B7" s="73"/>
      <c r="C7" s="84">
        <v>1961</v>
      </c>
      <c r="D7" s="83"/>
      <c r="E7" s="106">
        <v>1961</v>
      </c>
      <c r="F7" s="73"/>
      <c r="G7" s="84">
        <v>2150</v>
      </c>
    </row>
    <row r="8" spans="1:7" ht="16.5">
      <c r="A8" s="59" t="s">
        <v>330</v>
      </c>
      <c r="B8" s="73"/>
      <c r="C8" s="84">
        <v>200</v>
      </c>
      <c r="D8" s="83"/>
      <c r="E8" s="106">
        <v>200</v>
      </c>
      <c r="F8" s="73"/>
      <c r="G8" s="84">
        <v>200</v>
      </c>
    </row>
    <row r="9" spans="1:8" ht="16.5" customHeight="1">
      <c r="A9" s="59" t="s">
        <v>331</v>
      </c>
      <c r="B9" s="73"/>
      <c r="C9" s="84"/>
      <c r="D9" s="83"/>
      <c r="E9" s="106"/>
      <c r="F9" s="73"/>
      <c r="G9" s="84"/>
      <c r="H9" s="48"/>
    </row>
    <row r="10" spans="1:8" ht="16.5" customHeight="1" thickBot="1">
      <c r="A10" s="59" t="s">
        <v>332</v>
      </c>
      <c r="B10" s="73"/>
      <c r="C10" s="84"/>
      <c r="D10" s="83"/>
      <c r="E10" s="106"/>
      <c r="F10" s="73"/>
      <c r="G10" s="84"/>
      <c r="H10" s="48"/>
    </row>
    <row r="11" spans="1:7" ht="17.25" thickBot="1">
      <c r="A11" s="57" t="s">
        <v>333</v>
      </c>
      <c r="B11" s="124"/>
      <c r="C11" s="98">
        <f>C12+C15+C20</f>
        <v>63083</v>
      </c>
      <c r="D11" s="124"/>
      <c r="E11" s="98">
        <f>E12+E15+E20</f>
        <v>18795</v>
      </c>
      <c r="F11" s="124"/>
      <c r="G11" s="98">
        <f>G12+G15+G20</f>
        <v>74193</v>
      </c>
    </row>
    <row r="12" spans="1:7" ht="16.5">
      <c r="A12" s="59" t="s">
        <v>334</v>
      </c>
      <c r="B12" s="73"/>
      <c r="C12" s="84"/>
      <c r="D12" s="73"/>
      <c r="E12" s="84"/>
      <c r="F12" s="83"/>
      <c r="G12" s="84"/>
    </row>
    <row r="13" spans="1:7" ht="16.5">
      <c r="A13" s="127"/>
      <c r="B13" s="128"/>
      <c r="C13" s="129"/>
      <c r="D13" s="128"/>
      <c r="E13" s="129"/>
      <c r="F13" s="130"/>
      <c r="G13" s="129"/>
    </row>
    <row r="14" spans="1:7" ht="16.5">
      <c r="A14" s="127"/>
      <c r="B14" s="128"/>
      <c r="C14" s="129"/>
      <c r="D14" s="128"/>
      <c r="E14" s="129"/>
      <c r="F14" s="130"/>
      <c r="G14" s="129"/>
    </row>
    <row r="15" spans="1:7" ht="16.5">
      <c r="A15" s="127" t="s">
        <v>9</v>
      </c>
      <c r="B15" s="128"/>
      <c r="C15" s="129">
        <f>SUM(C16:C16)</f>
        <v>0</v>
      </c>
      <c r="D15" s="128"/>
      <c r="E15" s="129">
        <v>2210</v>
      </c>
      <c r="F15" s="128"/>
      <c r="G15" s="129">
        <f>SUM(G16:G16)</f>
        <v>0</v>
      </c>
    </row>
    <row r="16" spans="1:7" ht="16.5">
      <c r="A16" s="131" t="s">
        <v>335</v>
      </c>
      <c r="B16" s="132"/>
      <c r="C16" s="133"/>
      <c r="D16" s="132"/>
      <c r="E16" s="133">
        <v>2210</v>
      </c>
      <c r="F16" s="134"/>
      <c r="G16" s="133">
        <v>0</v>
      </c>
    </row>
    <row r="17" spans="1:7" ht="16.5">
      <c r="A17" s="59"/>
      <c r="B17" s="73"/>
      <c r="C17" s="84"/>
      <c r="D17" s="73"/>
      <c r="E17" s="84"/>
      <c r="F17" s="83"/>
      <c r="G17" s="84"/>
    </row>
    <row r="18" spans="1:7" ht="16.5">
      <c r="A18" s="59"/>
      <c r="B18" s="73"/>
      <c r="C18" s="84"/>
      <c r="D18" s="73"/>
      <c r="E18" s="84"/>
      <c r="F18" s="83"/>
      <c r="G18" s="84"/>
    </row>
    <row r="19" spans="1:7" ht="16.5">
      <c r="A19" s="59"/>
      <c r="B19" s="73"/>
      <c r="C19" s="84"/>
      <c r="D19" s="73"/>
      <c r="E19" s="84"/>
      <c r="F19" s="83"/>
      <c r="G19" s="84"/>
    </row>
    <row r="20" spans="1:7" ht="16.5">
      <c r="A20" s="135" t="s">
        <v>10</v>
      </c>
      <c r="B20" s="136"/>
      <c r="C20" s="137">
        <f>SUM(C21:C24)</f>
        <v>63083</v>
      </c>
      <c r="D20" s="136"/>
      <c r="E20" s="137">
        <f>SUM(E21:E24)</f>
        <v>16585</v>
      </c>
      <c r="F20" s="136"/>
      <c r="G20" s="137">
        <f>SUM(G21:G24)</f>
        <v>74193</v>
      </c>
    </row>
    <row r="21" spans="1:10" ht="16.5">
      <c r="A21" s="59" t="s">
        <v>336</v>
      </c>
      <c r="B21" s="132" t="s">
        <v>337</v>
      </c>
      <c r="C21" s="133">
        <v>22233</v>
      </c>
      <c r="D21" s="132"/>
      <c r="E21" s="84">
        <v>0</v>
      </c>
      <c r="F21" s="83"/>
      <c r="G21" s="84">
        <v>27000</v>
      </c>
      <c r="J21" s="138"/>
    </row>
    <row r="22" spans="1:7" ht="16.5">
      <c r="A22" s="59" t="s">
        <v>338</v>
      </c>
      <c r="B22" s="73"/>
      <c r="C22" s="84">
        <v>20000</v>
      </c>
      <c r="D22" s="73"/>
      <c r="E22" s="84">
        <v>14285</v>
      </c>
      <c r="F22" s="83"/>
      <c r="G22" s="84">
        <v>25000</v>
      </c>
    </row>
    <row r="23" spans="1:10" ht="16.5">
      <c r="A23" s="59" t="s">
        <v>339</v>
      </c>
      <c r="B23" s="73"/>
      <c r="C23" s="84">
        <v>20000</v>
      </c>
      <c r="D23" s="73"/>
      <c r="E23" s="84">
        <v>1450</v>
      </c>
      <c r="F23" s="83">
        <v>0</v>
      </c>
      <c r="G23" s="84">
        <v>21343</v>
      </c>
      <c r="J23" s="138"/>
    </row>
    <row r="24" spans="1:7" ht="16.5">
      <c r="A24" s="59" t="s">
        <v>340</v>
      </c>
      <c r="B24" s="73"/>
      <c r="C24" s="84">
        <v>850</v>
      </c>
      <c r="D24" s="73"/>
      <c r="E24" s="84">
        <v>850</v>
      </c>
      <c r="F24" s="83"/>
      <c r="G24" s="84">
        <v>850</v>
      </c>
    </row>
    <row r="25" spans="1:7" ht="16.5">
      <c r="A25" s="59"/>
      <c r="B25" s="73"/>
      <c r="C25" s="84"/>
      <c r="D25" s="73"/>
      <c r="E25" s="84"/>
      <c r="F25" s="83"/>
      <c r="G25" s="84"/>
    </row>
    <row r="26" spans="1:7" ht="16.5">
      <c r="A26" s="59"/>
      <c r="B26" s="73"/>
      <c r="C26" s="84"/>
      <c r="D26" s="73"/>
      <c r="E26" s="84"/>
      <c r="F26" s="83"/>
      <c r="G26" s="84"/>
    </row>
    <row r="27" spans="1:7" ht="17.25" thickBot="1">
      <c r="A27" s="59"/>
      <c r="B27" s="73"/>
      <c r="C27" s="84"/>
      <c r="D27" s="73"/>
      <c r="E27" s="84"/>
      <c r="F27" s="83"/>
      <c r="G27" s="84"/>
    </row>
    <row r="28" spans="1:7" ht="17.25" thickBot="1">
      <c r="A28" s="57" t="s">
        <v>19</v>
      </c>
      <c r="B28" s="124"/>
      <c r="C28" s="98">
        <f>C4-C11</f>
        <v>0</v>
      </c>
      <c r="D28" s="124"/>
      <c r="E28" s="98">
        <f>E4-E11</f>
        <v>48388</v>
      </c>
      <c r="F28" s="124"/>
      <c r="G28" s="98">
        <f>G4-G11</f>
        <v>0</v>
      </c>
    </row>
    <row r="32" spans="1:7" ht="16.5">
      <c r="A32" s="139"/>
      <c r="B32" s="139"/>
      <c r="C32" s="139"/>
      <c r="D32" s="139"/>
      <c r="E32" s="139"/>
      <c r="F32" s="139"/>
      <c r="G32" s="139"/>
    </row>
    <row r="33" spans="1:7" ht="16.5">
      <c r="A33" s="140"/>
      <c r="B33" s="140"/>
      <c r="C33" s="140"/>
      <c r="D33" s="140"/>
      <c r="E33" s="140"/>
      <c r="F33" s="140"/>
      <c r="G33" s="140"/>
    </row>
    <row r="34" spans="1:7" ht="15" customHeight="1">
      <c r="A34" s="141"/>
      <c r="B34" s="141"/>
      <c r="C34" s="141"/>
      <c r="D34" s="141"/>
      <c r="E34" s="141"/>
      <c r="F34" s="141"/>
      <c r="G34" s="141"/>
    </row>
    <row r="35" spans="1:7" ht="15" customHeight="1">
      <c r="A35" s="142"/>
      <c r="B35" s="142"/>
      <c r="C35" s="142"/>
      <c r="D35" s="142"/>
      <c r="E35" s="142"/>
      <c r="F35" s="142"/>
      <c r="G35" s="142"/>
    </row>
    <row r="36" spans="1:7" ht="15" customHeight="1">
      <c r="A36" s="142"/>
      <c r="B36" s="142"/>
      <c r="C36" s="142"/>
      <c r="D36" s="142"/>
      <c r="E36" s="142"/>
      <c r="F36" s="142"/>
      <c r="G36" s="142"/>
    </row>
    <row r="37" spans="1:7" ht="16.5">
      <c r="A37" s="143"/>
      <c r="B37" s="143"/>
      <c r="C37" s="143"/>
      <c r="D37" s="143"/>
      <c r="E37" s="143"/>
      <c r="F37" s="143"/>
      <c r="G37" s="143"/>
    </row>
    <row r="38" spans="1:7" ht="16.5">
      <c r="A38" s="144"/>
      <c r="B38" s="144"/>
      <c r="C38" s="144"/>
      <c r="D38" s="144"/>
      <c r="E38" s="144"/>
      <c r="F38" s="144"/>
      <c r="G38" s="144"/>
    </row>
    <row r="39" spans="1:7" ht="16.5">
      <c r="A39" s="145"/>
      <c r="B39" s="145"/>
      <c r="C39" s="145"/>
      <c r="D39" s="145"/>
      <c r="E39" s="145"/>
      <c r="F39" s="145"/>
      <c r="G39" s="145"/>
    </row>
    <row r="40" spans="1:7" ht="16.5">
      <c r="A40" s="113"/>
      <c r="B40" s="113"/>
      <c r="C40" s="113"/>
      <c r="D40" s="113"/>
      <c r="E40" s="113"/>
      <c r="F40" s="113"/>
      <c r="G40" s="113"/>
    </row>
    <row r="41" spans="1:7" ht="16.5">
      <c r="A41" s="146"/>
      <c r="B41" s="146"/>
      <c r="C41" s="146"/>
      <c r="D41" s="146"/>
      <c r="E41" s="146"/>
      <c r="F41" s="146"/>
      <c r="G41" s="146"/>
    </row>
    <row r="43" spans="1:7" ht="16.5">
      <c r="A43" s="113"/>
      <c r="B43" s="113"/>
      <c r="C43" s="113"/>
      <c r="D43" s="113"/>
      <c r="E43" s="113"/>
      <c r="F43" s="113"/>
      <c r="G43" s="113"/>
    </row>
  </sheetData>
  <sheetProtection/>
  <mergeCells count="6">
    <mergeCell ref="A38:G38"/>
    <mergeCell ref="F2:G2"/>
    <mergeCell ref="F3:G3"/>
    <mergeCell ref="A34:G34"/>
    <mergeCell ref="A32:G32"/>
    <mergeCell ref="A33:G33"/>
  </mergeCells>
  <printOptions/>
  <pageMargins left="0.75" right="0.75" top="1" bottom="1" header="0.4921259845" footer="0.492125984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8"/>
  <sheetViews>
    <sheetView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48" customWidth="1"/>
    <col min="2" max="2" width="65.625" style="48" customWidth="1"/>
    <col min="3" max="3" width="15.625" style="48" customWidth="1"/>
    <col min="4" max="4" width="14.375" style="48" customWidth="1"/>
    <col min="5" max="5" width="20.125" style="48" customWidth="1"/>
    <col min="6" max="6" width="17.875" style="48" hidden="1" customWidth="1"/>
    <col min="7" max="7" width="20.75390625" style="48" customWidth="1"/>
    <col min="8" max="8" width="19.625" style="48" customWidth="1"/>
    <col min="9" max="9" width="17.875" style="48" customWidth="1"/>
    <col min="10" max="10" width="9.125" style="50" customWidth="1"/>
    <col min="11" max="16384" width="9.125" style="48" customWidth="1"/>
  </cols>
  <sheetData>
    <row r="1" spans="6:9" ht="17.25" thickBot="1">
      <c r="F1" s="49"/>
      <c r="G1" s="49"/>
      <c r="H1" s="49"/>
      <c r="I1" s="49" t="s">
        <v>66</v>
      </c>
    </row>
    <row r="2" spans="1:9" ht="16.5">
      <c r="A2" s="51"/>
      <c r="B2" s="52" t="s">
        <v>67</v>
      </c>
      <c r="C2" s="52" t="s">
        <v>68</v>
      </c>
      <c r="D2" s="52" t="s">
        <v>69</v>
      </c>
      <c r="E2" s="53" t="s">
        <v>29</v>
      </c>
      <c r="F2" s="53" t="s">
        <v>70</v>
      </c>
      <c r="G2" s="53" t="s">
        <v>71</v>
      </c>
      <c r="H2" s="53" t="s">
        <v>29</v>
      </c>
      <c r="I2" s="53" t="s">
        <v>71</v>
      </c>
    </row>
    <row r="3" spans="1:9" ht="17.25" thickBot="1">
      <c r="A3" s="54"/>
      <c r="B3" s="55" t="s">
        <v>72</v>
      </c>
      <c r="C3" s="55" t="s">
        <v>73</v>
      </c>
      <c r="D3" s="55" t="s">
        <v>74</v>
      </c>
      <c r="E3" s="56" t="s">
        <v>46</v>
      </c>
      <c r="F3" s="56" t="s">
        <v>46</v>
      </c>
      <c r="G3" s="56" t="s">
        <v>47</v>
      </c>
      <c r="H3" s="56" t="s">
        <v>387</v>
      </c>
      <c r="I3" s="56" t="s">
        <v>75</v>
      </c>
    </row>
    <row r="4" spans="1:9" ht="17.25" thickBot="1">
      <c r="A4" s="54"/>
      <c r="B4" s="57" t="s">
        <v>1</v>
      </c>
      <c r="C4" s="57"/>
      <c r="D4" s="57"/>
      <c r="E4" s="58">
        <f>SUM(E5:E14)</f>
        <v>469059</v>
      </c>
      <c r="F4" s="58">
        <f>SUM(F5:F14)</f>
        <v>914166</v>
      </c>
      <c r="G4" s="58">
        <f>SUM(G5:G14)</f>
        <v>1025650</v>
      </c>
      <c r="H4" s="58">
        <f>SUM(H5:H14)</f>
        <v>357614</v>
      </c>
      <c r="I4" s="58">
        <f>SUM(I5:I14)</f>
        <v>635460</v>
      </c>
    </row>
    <row r="5" spans="1:9" ht="16.5">
      <c r="A5" s="54"/>
      <c r="B5" s="59" t="s">
        <v>2</v>
      </c>
      <c r="C5" s="59"/>
      <c r="D5" s="59"/>
      <c r="E5" s="60">
        <v>262576</v>
      </c>
      <c r="F5" s="60">
        <v>224461</v>
      </c>
      <c r="G5" s="60">
        <v>224461</v>
      </c>
      <c r="H5" s="60">
        <f>G166</f>
        <v>193914</v>
      </c>
      <c r="I5" s="60">
        <f>G166</f>
        <v>193914</v>
      </c>
    </row>
    <row r="6" spans="1:9" ht="16.5">
      <c r="A6" s="54"/>
      <c r="B6" s="59" t="s">
        <v>76</v>
      </c>
      <c r="C6" s="59"/>
      <c r="D6" s="59"/>
      <c r="E6" s="60">
        <v>250000</v>
      </c>
      <c r="F6" s="60">
        <v>246320</v>
      </c>
      <c r="G6" s="60">
        <v>245160</v>
      </c>
      <c r="H6" s="60">
        <v>250000</v>
      </c>
      <c r="I6" s="60">
        <v>250000</v>
      </c>
    </row>
    <row r="7" spans="1:9" ht="16.5">
      <c r="A7" s="54"/>
      <c r="B7" s="61" t="s">
        <v>77</v>
      </c>
      <c r="C7" s="61"/>
      <c r="D7" s="61"/>
      <c r="E7" s="60"/>
      <c r="F7" s="60">
        <v>3877</v>
      </c>
      <c r="G7" s="60">
        <v>3877</v>
      </c>
      <c r="H7" s="60"/>
      <c r="I7" s="60"/>
    </row>
    <row r="8" spans="1:9" ht="16.5" customHeight="1">
      <c r="A8" s="54"/>
      <c r="B8" s="59" t="s">
        <v>78</v>
      </c>
      <c r="C8" s="59"/>
      <c r="D8" s="59"/>
      <c r="E8" s="60">
        <v>11483</v>
      </c>
      <c r="F8" s="60">
        <v>11483</v>
      </c>
      <c r="G8" s="60">
        <v>11483</v>
      </c>
      <c r="H8" s="60">
        <v>8000</v>
      </c>
      <c r="I8" s="60">
        <v>8000</v>
      </c>
    </row>
    <row r="9" spans="1:9" ht="16.5" customHeight="1">
      <c r="A9" s="54"/>
      <c r="B9" s="59" t="s">
        <v>79</v>
      </c>
      <c r="C9" s="59"/>
      <c r="D9" s="59"/>
      <c r="E9" s="60"/>
      <c r="F9" s="60">
        <v>935</v>
      </c>
      <c r="G9" s="60">
        <v>235</v>
      </c>
      <c r="H9" s="60"/>
      <c r="I9" s="60"/>
    </row>
    <row r="10" spans="1:9" ht="16.5" customHeight="1">
      <c r="A10" s="54"/>
      <c r="B10" s="59" t="s">
        <v>80</v>
      </c>
      <c r="C10" s="59"/>
      <c r="D10" s="59"/>
      <c r="E10" s="60"/>
      <c r="F10" s="60">
        <v>439490</v>
      </c>
      <c r="G10" s="60">
        <f>602714+120</f>
        <v>602834</v>
      </c>
      <c r="H10" s="60"/>
      <c r="I10" s="60">
        <v>277846</v>
      </c>
    </row>
    <row r="11" spans="1:9" ht="16.5" customHeight="1">
      <c r="A11" s="54"/>
      <c r="B11" s="59" t="s">
        <v>81</v>
      </c>
      <c r="C11" s="59"/>
      <c r="D11" s="59"/>
      <c r="E11" s="60">
        <v>40000</v>
      </c>
      <c r="F11" s="60">
        <v>82600</v>
      </c>
      <c r="G11" s="60">
        <v>82600</v>
      </c>
      <c r="H11" s="60">
        <v>100700</v>
      </c>
      <c r="I11" s="60">
        <v>100700</v>
      </c>
    </row>
    <row r="12" spans="1:9" ht="16.5" customHeight="1">
      <c r="A12" s="54"/>
      <c r="B12" s="59" t="s">
        <v>82</v>
      </c>
      <c r="C12" s="59"/>
      <c r="D12" s="59"/>
      <c r="E12" s="60">
        <v>250000</v>
      </c>
      <c r="F12" s="60">
        <v>250000</v>
      </c>
      <c r="G12" s="60">
        <v>200000</v>
      </c>
      <c r="H12" s="60"/>
      <c r="I12" s="60"/>
    </row>
    <row r="13" spans="1:9" ht="16.5" customHeight="1">
      <c r="A13" s="54"/>
      <c r="B13" s="59" t="s">
        <v>83</v>
      </c>
      <c r="C13" s="59"/>
      <c r="D13" s="59"/>
      <c r="E13" s="60">
        <v>-350000</v>
      </c>
      <c r="F13" s="60">
        <v>-350000</v>
      </c>
      <c r="G13" s="60">
        <v>-350000</v>
      </c>
      <c r="H13" s="60">
        <v>-200000</v>
      </c>
      <c r="I13" s="60">
        <v>-200000</v>
      </c>
    </row>
    <row r="14" spans="1:9" ht="17.25" thickBot="1">
      <c r="A14" s="62"/>
      <c r="B14" s="59" t="s">
        <v>84</v>
      </c>
      <c r="C14" s="59"/>
      <c r="D14" s="59"/>
      <c r="E14" s="60">
        <v>5000</v>
      </c>
      <c r="F14" s="60">
        <v>5000</v>
      </c>
      <c r="G14" s="60">
        <v>5000</v>
      </c>
      <c r="H14" s="60">
        <v>5000</v>
      </c>
      <c r="I14" s="60">
        <v>5000</v>
      </c>
    </row>
    <row r="15" spans="1:9" ht="17.25" thickBot="1">
      <c r="A15" s="63"/>
      <c r="B15" s="64" t="s">
        <v>8</v>
      </c>
      <c r="C15" s="58">
        <f>C17+C108</f>
        <v>3406021</v>
      </c>
      <c r="D15" s="58">
        <f aca="true" t="shared" si="0" ref="D15:I15">D16+D17+D108</f>
        <v>1596702</v>
      </c>
      <c r="E15" s="58">
        <f t="shared" si="0"/>
        <v>441187</v>
      </c>
      <c r="F15" s="58">
        <f t="shared" si="0"/>
        <v>816745</v>
      </c>
      <c r="G15" s="58">
        <f t="shared" si="0"/>
        <v>831736</v>
      </c>
      <c r="H15" s="58">
        <f t="shared" si="0"/>
        <v>357614</v>
      </c>
      <c r="I15" s="58">
        <f t="shared" si="0"/>
        <v>635460</v>
      </c>
    </row>
    <row r="16" spans="1:9" ht="16.5">
      <c r="A16" s="65"/>
      <c r="B16" s="51"/>
      <c r="C16" s="65"/>
      <c r="D16" s="51"/>
      <c r="E16" s="66"/>
      <c r="F16" s="66"/>
      <c r="G16" s="66"/>
      <c r="H16" s="66"/>
      <c r="I16" s="66"/>
    </row>
    <row r="17" spans="1:9" ht="17.25" thickBot="1">
      <c r="A17" s="67" t="s">
        <v>85</v>
      </c>
      <c r="B17" s="68" t="s">
        <v>9</v>
      </c>
      <c r="C17" s="69">
        <f aca="true" t="shared" si="1" ref="C17:I17">SUM(C18:C106)</f>
        <v>3175501</v>
      </c>
      <c r="D17" s="69">
        <f t="shared" si="1"/>
        <v>1448853</v>
      </c>
      <c r="E17" s="69">
        <f t="shared" si="1"/>
        <v>391187</v>
      </c>
      <c r="F17" s="69">
        <f t="shared" si="1"/>
        <v>746438</v>
      </c>
      <c r="G17" s="69">
        <f t="shared" si="1"/>
        <v>761429</v>
      </c>
      <c r="H17" s="70">
        <f t="shared" si="1"/>
        <v>307614</v>
      </c>
      <c r="I17" s="70">
        <f t="shared" si="1"/>
        <v>604504</v>
      </c>
    </row>
    <row r="18" spans="1:9" ht="16.5">
      <c r="A18" s="71" t="s">
        <v>86</v>
      </c>
      <c r="B18" s="72" t="s">
        <v>87</v>
      </c>
      <c r="C18" s="73">
        <v>82577</v>
      </c>
      <c r="D18" s="60">
        <v>45000</v>
      </c>
      <c r="E18" s="60"/>
      <c r="F18" s="60">
        <v>1700</v>
      </c>
      <c r="G18" s="60">
        <v>1700</v>
      </c>
      <c r="H18" s="60"/>
      <c r="I18" s="60"/>
    </row>
    <row r="19" spans="1:9" ht="16.5">
      <c r="A19" s="71" t="s">
        <v>88</v>
      </c>
      <c r="B19" s="72" t="s">
        <v>89</v>
      </c>
      <c r="C19" s="73">
        <v>4668</v>
      </c>
      <c r="D19" s="60"/>
      <c r="E19" s="60">
        <v>4500</v>
      </c>
      <c r="F19" s="60"/>
      <c r="G19" s="60"/>
      <c r="H19" s="60">
        <v>3550</v>
      </c>
      <c r="I19" s="60">
        <v>3550</v>
      </c>
    </row>
    <row r="20" spans="1:9" ht="16.5">
      <c r="A20" s="71" t="s">
        <v>90</v>
      </c>
      <c r="B20" s="72" t="s">
        <v>91</v>
      </c>
      <c r="C20" s="73">
        <v>38803</v>
      </c>
      <c r="D20" s="74">
        <v>13767</v>
      </c>
      <c r="E20" s="60">
        <v>17000</v>
      </c>
      <c r="F20" s="60">
        <v>18000</v>
      </c>
      <c r="G20" s="60">
        <v>18000</v>
      </c>
      <c r="H20" s="60">
        <v>400</v>
      </c>
      <c r="I20" s="60">
        <v>400</v>
      </c>
    </row>
    <row r="21" spans="1:9" ht="16.5">
      <c r="A21" s="71" t="s">
        <v>92</v>
      </c>
      <c r="B21" s="72" t="s">
        <v>93</v>
      </c>
      <c r="C21" s="73">
        <v>4615</v>
      </c>
      <c r="D21" s="60"/>
      <c r="E21" s="60">
        <v>2300</v>
      </c>
      <c r="F21" s="60">
        <v>2300</v>
      </c>
      <c r="G21" s="60">
        <v>2300</v>
      </c>
      <c r="H21" s="60"/>
      <c r="I21" s="60"/>
    </row>
    <row r="22" spans="1:9" ht="16.5">
      <c r="A22" s="71" t="s">
        <v>94</v>
      </c>
      <c r="B22" s="72" t="s">
        <v>95</v>
      </c>
      <c r="C22" s="73">
        <v>100908</v>
      </c>
      <c r="D22" s="60">
        <v>63000</v>
      </c>
      <c r="E22" s="60">
        <v>15000</v>
      </c>
      <c r="F22" s="60">
        <v>37000</v>
      </c>
      <c r="G22" s="60">
        <v>37000</v>
      </c>
      <c r="H22" s="60"/>
      <c r="I22" s="60"/>
    </row>
    <row r="23" spans="1:9" ht="16.5">
      <c r="A23" s="71" t="s">
        <v>96</v>
      </c>
      <c r="B23" s="72" t="s">
        <v>97</v>
      </c>
      <c r="C23" s="73">
        <v>16100</v>
      </c>
      <c r="D23" s="60">
        <v>6363</v>
      </c>
      <c r="E23" s="60">
        <v>9000</v>
      </c>
      <c r="F23" s="60">
        <v>12340</v>
      </c>
      <c r="G23" s="60">
        <v>12340</v>
      </c>
      <c r="H23" s="60">
        <v>1450</v>
      </c>
      <c r="I23" s="60">
        <v>1450</v>
      </c>
    </row>
    <row r="24" spans="1:9" ht="16.5">
      <c r="A24" s="71" t="s">
        <v>98</v>
      </c>
      <c r="B24" s="72" t="s">
        <v>99</v>
      </c>
      <c r="C24" s="73">
        <v>53923</v>
      </c>
      <c r="D24" s="60">
        <v>40000</v>
      </c>
      <c r="E24" s="60">
        <v>1500</v>
      </c>
      <c r="F24" s="60">
        <v>1500</v>
      </c>
      <c r="G24" s="60">
        <v>1500</v>
      </c>
      <c r="H24" s="60">
        <v>1000</v>
      </c>
      <c r="I24" s="60">
        <v>42000</v>
      </c>
    </row>
    <row r="25" spans="1:9" ht="16.5">
      <c r="A25" s="71" t="s">
        <v>100</v>
      </c>
      <c r="B25" s="72" t="s">
        <v>101</v>
      </c>
      <c r="C25" s="73">
        <v>72000</v>
      </c>
      <c r="D25" s="60">
        <v>61262</v>
      </c>
      <c r="E25" s="60">
        <v>72000</v>
      </c>
      <c r="F25" s="60">
        <v>72000</v>
      </c>
      <c r="G25" s="60">
        <v>72000</v>
      </c>
      <c r="H25" s="60"/>
      <c r="I25" s="60"/>
    </row>
    <row r="26" spans="1:9" ht="16.5">
      <c r="A26" s="71" t="s">
        <v>102</v>
      </c>
      <c r="B26" s="72" t="s">
        <v>103</v>
      </c>
      <c r="C26" s="73">
        <v>184900</v>
      </c>
      <c r="D26" s="60">
        <v>97077</v>
      </c>
      <c r="E26" s="60">
        <v>33000</v>
      </c>
      <c r="F26" s="60">
        <v>34631</v>
      </c>
      <c r="G26" s="60">
        <v>34631</v>
      </c>
      <c r="H26" s="60"/>
      <c r="I26" s="60"/>
    </row>
    <row r="27" spans="1:9" ht="16.5">
      <c r="A27" s="71" t="s">
        <v>104</v>
      </c>
      <c r="B27" s="72" t="s">
        <v>105</v>
      </c>
      <c r="C27" s="73">
        <v>16500</v>
      </c>
      <c r="D27" s="60">
        <v>11100</v>
      </c>
      <c r="E27" s="60">
        <v>4800</v>
      </c>
      <c r="F27" s="60">
        <v>800</v>
      </c>
      <c r="G27" s="60">
        <v>800</v>
      </c>
      <c r="H27" s="60">
        <v>300</v>
      </c>
      <c r="I27" s="60">
        <v>5000</v>
      </c>
    </row>
    <row r="28" spans="1:9" ht="16.5">
      <c r="A28" s="71" t="s">
        <v>106</v>
      </c>
      <c r="B28" s="72" t="s">
        <v>107</v>
      </c>
      <c r="C28" s="73">
        <v>101500</v>
      </c>
      <c r="D28" s="60">
        <v>81000</v>
      </c>
      <c r="E28" s="60">
        <v>3500</v>
      </c>
      <c r="F28" s="60">
        <v>4892</v>
      </c>
      <c r="G28" s="60">
        <v>4892</v>
      </c>
      <c r="H28" s="60">
        <v>2100</v>
      </c>
      <c r="I28" s="60">
        <v>30000</v>
      </c>
    </row>
    <row r="29" spans="1:9" ht="16.5">
      <c r="A29" s="71" t="s">
        <v>108</v>
      </c>
      <c r="B29" s="72" t="s">
        <v>109</v>
      </c>
      <c r="C29" s="73">
        <v>13200</v>
      </c>
      <c r="D29" s="60">
        <v>10844</v>
      </c>
      <c r="E29" s="60"/>
      <c r="F29" s="60">
        <v>5600</v>
      </c>
      <c r="G29" s="60">
        <v>5600</v>
      </c>
      <c r="H29" s="60">
        <v>30</v>
      </c>
      <c r="I29" s="60">
        <v>30</v>
      </c>
    </row>
    <row r="30" spans="1:9" ht="16.5">
      <c r="A30" s="71" t="s">
        <v>110</v>
      </c>
      <c r="B30" s="72" t="s">
        <v>111</v>
      </c>
      <c r="C30" s="73">
        <v>9180</v>
      </c>
      <c r="D30" s="60">
        <v>8902</v>
      </c>
      <c r="E30" s="60">
        <v>10820</v>
      </c>
      <c r="F30" s="60">
        <v>7820</v>
      </c>
      <c r="G30" s="60">
        <v>7820</v>
      </c>
      <c r="H30" s="60"/>
      <c r="I30" s="60"/>
    </row>
    <row r="31" spans="1:9" ht="16.5">
      <c r="A31" s="71" t="s">
        <v>112</v>
      </c>
      <c r="B31" s="72" t="s">
        <v>113</v>
      </c>
      <c r="C31" s="73">
        <v>36000</v>
      </c>
      <c r="D31" s="60">
        <v>22673</v>
      </c>
      <c r="E31" s="60">
        <v>21411</v>
      </c>
      <c r="F31" s="60">
        <v>21411</v>
      </c>
      <c r="G31" s="60">
        <v>21411</v>
      </c>
      <c r="H31" s="60"/>
      <c r="I31" s="60"/>
    </row>
    <row r="32" spans="1:9" ht="16.5">
      <c r="A32" s="71" t="s">
        <v>114</v>
      </c>
      <c r="B32" s="72" t="s">
        <v>115</v>
      </c>
      <c r="C32" s="73">
        <v>22700</v>
      </c>
      <c r="D32" s="60">
        <v>17432</v>
      </c>
      <c r="E32" s="60">
        <v>9800</v>
      </c>
      <c r="F32" s="60">
        <v>9800</v>
      </c>
      <c r="G32" s="60">
        <v>21600</v>
      </c>
      <c r="H32" s="60">
        <v>250</v>
      </c>
      <c r="I32" s="60">
        <v>250</v>
      </c>
    </row>
    <row r="33" spans="1:9" ht="16.5">
      <c r="A33" s="71" t="s">
        <v>116</v>
      </c>
      <c r="B33" s="72" t="s">
        <v>117</v>
      </c>
      <c r="C33" s="73">
        <v>33238</v>
      </c>
      <c r="D33" s="60">
        <v>20564</v>
      </c>
      <c r="E33" s="60"/>
      <c r="F33" s="60">
        <v>27</v>
      </c>
      <c r="G33" s="60">
        <v>27</v>
      </c>
      <c r="H33" s="60"/>
      <c r="I33" s="60"/>
    </row>
    <row r="34" spans="1:9" ht="16.5">
      <c r="A34" s="71" t="s">
        <v>118</v>
      </c>
      <c r="B34" s="72" t="s">
        <v>119</v>
      </c>
      <c r="C34" s="73">
        <v>18750</v>
      </c>
      <c r="D34" s="60">
        <v>13762</v>
      </c>
      <c r="E34" s="60">
        <v>5000</v>
      </c>
      <c r="F34" s="60">
        <v>17000</v>
      </c>
      <c r="G34" s="60">
        <v>17000</v>
      </c>
      <c r="H34" s="60"/>
      <c r="I34" s="60"/>
    </row>
    <row r="35" spans="1:9" ht="16.5">
      <c r="A35" s="71" t="s">
        <v>120</v>
      </c>
      <c r="B35" s="72" t="s">
        <v>121</v>
      </c>
      <c r="C35" s="73">
        <v>3930</v>
      </c>
      <c r="D35" s="60">
        <v>3480</v>
      </c>
      <c r="E35" s="60"/>
      <c r="F35" s="60">
        <v>3</v>
      </c>
      <c r="G35" s="60">
        <v>3</v>
      </c>
      <c r="H35" s="60">
        <v>3600</v>
      </c>
      <c r="I35" s="60">
        <v>3600</v>
      </c>
    </row>
    <row r="36" spans="1:9" ht="16.5">
      <c r="A36" s="71" t="s">
        <v>122</v>
      </c>
      <c r="B36" s="72" t="s">
        <v>123</v>
      </c>
      <c r="C36" s="73">
        <v>9202</v>
      </c>
      <c r="D36" s="60">
        <v>3044</v>
      </c>
      <c r="E36" s="60">
        <v>6181</v>
      </c>
      <c r="F36" s="60">
        <v>8646</v>
      </c>
      <c r="G36" s="60">
        <v>6786</v>
      </c>
      <c r="H36" s="60"/>
      <c r="I36" s="60"/>
    </row>
    <row r="37" spans="1:9" ht="16.5">
      <c r="A37" s="71" t="s">
        <v>124</v>
      </c>
      <c r="B37" s="72" t="s">
        <v>125</v>
      </c>
      <c r="C37" s="73">
        <v>39311</v>
      </c>
      <c r="D37" s="60">
        <v>12565</v>
      </c>
      <c r="E37" s="60">
        <v>21813</v>
      </c>
      <c r="F37" s="60">
        <v>21813</v>
      </c>
      <c r="G37" s="60">
        <v>21813</v>
      </c>
      <c r="H37" s="60"/>
      <c r="I37" s="60"/>
    </row>
    <row r="38" spans="1:9" ht="16.5">
      <c r="A38" s="71" t="s">
        <v>126</v>
      </c>
      <c r="B38" s="72" t="s">
        <v>127</v>
      </c>
      <c r="C38" s="73">
        <v>26206</v>
      </c>
      <c r="D38" s="60">
        <v>6329</v>
      </c>
      <c r="E38" s="60">
        <v>6000</v>
      </c>
      <c r="F38" s="60">
        <v>5500</v>
      </c>
      <c r="G38" s="60">
        <v>5500</v>
      </c>
      <c r="H38" s="60"/>
      <c r="I38" s="60"/>
    </row>
    <row r="39" spans="1:9" ht="16.5">
      <c r="A39" s="71" t="s">
        <v>128</v>
      </c>
      <c r="B39" s="72" t="s">
        <v>129</v>
      </c>
      <c r="C39" s="73">
        <v>27631</v>
      </c>
      <c r="D39" s="60">
        <v>6728</v>
      </c>
      <c r="E39" s="60">
        <v>7500</v>
      </c>
      <c r="F39" s="60">
        <v>7500</v>
      </c>
      <c r="G39" s="60">
        <v>7500</v>
      </c>
      <c r="H39" s="60"/>
      <c r="I39" s="60"/>
    </row>
    <row r="40" spans="1:9" ht="16.5">
      <c r="A40" s="71" t="s">
        <v>130</v>
      </c>
      <c r="B40" s="72" t="s">
        <v>131</v>
      </c>
      <c r="C40" s="73">
        <v>36103</v>
      </c>
      <c r="D40" s="60">
        <v>9100</v>
      </c>
      <c r="E40" s="60">
        <v>10000</v>
      </c>
      <c r="F40" s="60">
        <v>14000</v>
      </c>
      <c r="G40" s="60">
        <v>14000</v>
      </c>
      <c r="H40" s="60"/>
      <c r="I40" s="60"/>
    </row>
    <row r="41" spans="1:9" ht="16.5">
      <c r="A41" s="71" t="s">
        <v>132</v>
      </c>
      <c r="B41" s="72" t="s">
        <v>133</v>
      </c>
      <c r="C41" s="73">
        <v>32281</v>
      </c>
      <c r="D41" s="60">
        <v>7470</v>
      </c>
      <c r="E41" s="60">
        <v>6513</v>
      </c>
      <c r="F41" s="60">
        <v>30297</v>
      </c>
      <c r="G41" s="60">
        <v>30297</v>
      </c>
      <c r="H41" s="60"/>
      <c r="I41" s="60"/>
    </row>
    <row r="42" spans="1:9" ht="16.5">
      <c r="A42" s="71" t="s">
        <v>134</v>
      </c>
      <c r="B42" s="72" t="s">
        <v>135</v>
      </c>
      <c r="C42" s="73">
        <v>45302</v>
      </c>
      <c r="D42" s="60">
        <v>11676</v>
      </c>
      <c r="E42" s="60">
        <v>2000</v>
      </c>
      <c r="F42" s="60">
        <v>30000</v>
      </c>
      <c r="G42" s="60">
        <v>30000</v>
      </c>
      <c r="H42" s="60">
        <v>13080</v>
      </c>
      <c r="I42" s="60">
        <v>13080</v>
      </c>
    </row>
    <row r="43" spans="1:9" ht="16.5">
      <c r="A43" s="71" t="s">
        <v>136</v>
      </c>
      <c r="B43" s="72" t="s">
        <v>137</v>
      </c>
      <c r="C43" s="73">
        <v>35000</v>
      </c>
      <c r="D43" s="60"/>
      <c r="E43" s="60">
        <v>3000</v>
      </c>
      <c r="F43" s="60">
        <v>2000</v>
      </c>
      <c r="G43" s="60">
        <v>2000</v>
      </c>
      <c r="H43" s="60">
        <v>700</v>
      </c>
      <c r="I43" s="60">
        <v>700</v>
      </c>
    </row>
    <row r="44" spans="1:9" ht="16.5">
      <c r="A44" s="71" t="s">
        <v>138</v>
      </c>
      <c r="B44" s="72" t="s">
        <v>139</v>
      </c>
      <c r="C44" s="73">
        <v>35865</v>
      </c>
      <c r="D44" s="60">
        <v>9034</v>
      </c>
      <c r="E44" s="60">
        <v>4000</v>
      </c>
      <c r="F44" s="60">
        <v>20500</v>
      </c>
      <c r="G44" s="60">
        <v>20500</v>
      </c>
      <c r="H44" s="60">
        <v>13127</v>
      </c>
      <c r="I44" s="60">
        <v>13127</v>
      </c>
    </row>
    <row r="45" spans="1:9" ht="16.5">
      <c r="A45" s="71" t="s">
        <v>140</v>
      </c>
      <c r="B45" s="72" t="s">
        <v>141</v>
      </c>
      <c r="C45" s="73">
        <v>45000</v>
      </c>
      <c r="D45" s="60"/>
      <c r="E45" s="60">
        <v>1500</v>
      </c>
      <c r="F45" s="60">
        <v>2600</v>
      </c>
      <c r="G45" s="60">
        <v>2600</v>
      </c>
      <c r="H45" s="60">
        <v>500</v>
      </c>
      <c r="I45" s="60">
        <v>500</v>
      </c>
    </row>
    <row r="46" spans="1:9" ht="16.5">
      <c r="A46" s="71" t="s">
        <v>142</v>
      </c>
      <c r="B46" s="72" t="s">
        <v>143</v>
      </c>
      <c r="C46" s="73">
        <v>22000</v>
      </c>
      <c r="D46" s="60"/>
      <c r="E46" s="60">
        <v>1500</v>
      </c>
      <c r="F46" s="60">
        <v>1500</v>
      </c>
      <c r="G46" s="60">
        <v>1500</v>
      </c>
      <c r="H46" s="60">
        <v>500</v>
      </c>
      <c r="I46" s="60">
        <v>500</v>
      </c>
    </row>
    <row r="47" spans="1:9" ht="16.5">
      <c r="A47" s="71" t="s">
        <v>144</v>
      </c>
      <c r="B47" s="72" t="s">
        <v>145</v>
      </c>
      <c r="C47" s="73">
        <v>20000</v>
      </c>
      <c r="D47" s="60"/>
      <c r="E47" s="60">
        <v>1500</v>
      </c>
      <c r="F47" s="60">
        <v>800</v>
      </c>
      <c r="G47" s="60">
        <v>800</v>
      </c>
      <c r="H47" s="60">
        <v>500</v>
      </c>
      <c r="I47" s="60">
        <v>500</v>
      </c>
    </row>
    <row r="48" spans="1:9" ht="16.5">
      <c r="A48" s="71" t="s">
        <v>146</v>
      </c>
      <c r="B48" s="72" t="s">
        <v>147</v>
      </c>
      <c r="C48" s="73">
        <v>372500</v>
      </c>
      <c r="D48" s="75"/>
      <c r="E48" s="60">
        <v>5000</v>
      </c>
      <c r="F48" s="60">
        <v>5500</v>
      </c>
      <c r="G48" s="60">
        <v>5500</v>
      </c>
      <c r="H48" s="60">
        <v>13000</v>
      </c>
      <c r="I48" s="60">
        <v>13000</v>
      </c>
    </row>
    <row r="49" spans="1:9" ht="16.5">
      <c r="A49" s="71" t="s">
        <v>148</v>
      </c>
      <c r="B49" s="72" t="s">
        <v>149</v>
      </c>
      <c r="C49" s="73">
        <v>181000</v>
      </c>
      <c r="D49" s="60">
        <v>154627</v>
      </c>
      <c r="E49" s="60">
        <v>15168</v>
      </c>
      <c r="F49" s="60">
        <v>59686</v>
      </c>
      <c r="G49" s="60">
        <v>59686</v>
      </c>
      <c r="H49" s="60">
        <v>40</v>
      </c>
      <c r="I49" s="60">
        <v>40</v>
      </c>
    </row>
    <row r="50" spans="1:9" ht="16.5">
      <c r="A50" s="71" t="s">
        <v>150</v>
      </c>
      <c r="B50" s="72" t="s">
        <v>151</v>
      </c>
      <c r="C50" s="73">
        <v>22352</v>
      </c>
      <c r="D50" s="60">
        <v>14360</v>
      </c>
      <c r="E50" s="60">
        <v>1975</v>
      </c>
      <c r="F50" s="60">
        <v>1975</v>
      </c>
      <c r="G50" s="60">
        <v>1975</v>
      </c>
      <c r="H50" s="60"/>
      <c r="I50" s="60"/>
    </row>
    <row r="51" spans="1:9" ht="16.5">
      <c r="A51" s="71" t="s">
        <v>152</v>
      </c>
      <c r="B51" s="72" t="s">
        <v>153</v>
      </c>
      <c r="C51" s="73">
        <v>165431</v>
      </c>
      <c r="D51" s="60">
        <v>42131</v>
      </c>
      <c r="E51" s="60">
        <v>10000</v>
      </c>
      <c r="F51" s="60">
        <v>74000</v>
      </c>
      <c r="G51" s="60">
        <v>94000</v>
      </c>
      <c r="H51" s="60">
        <v>48000</v>
      </c>
      <c r="I51" s="60">
        <v>48000</v>
      </c>
    </row>
    <row r="52" spans="1:9" ht="16.5">
      <c r="A52" s="71" t="s">
        <v>154</v>
      </c>
      <c r="B52" s="72" t="s">
        <v>155</v>
      </c>
      <c r="C52" s="73">
        <v>50150</v>
      </c>
      <c r="D52" s="60">
        <v>38072</v>
      </c>
      <c r="E52" s="60"/>
      <c r="F52" s="60">
        <v>10</v>
      </c>
      <c r="G52" s="60">
        <v>10</v>
      </c>
      <c r="H52" s="60"/>
      <c r="I52" s="60"/>
    </row>
    <row r="53" spans="1:9" ht="16.5">
      <c r="A53" s="71" t="s">
        <v>156</v>
      </c>
      <c r="B53" s="72" t="s">
        <v>157</v>
      </c>
      <c r="C53" s="73">
        <v>18940</v>
      </c>
      <c r="D53" s="60">
        <v>11500</v>
      </c>
      <c r="E53" s="60">
        <v>5000</v>
      </c>
      <c r="F53" s="60">
        <v>5000</v>
      </c>
      <c r="G53" s="60">
        <v>100</v>
      </c>
      <c r="H53" s="60">
        <v>8400</v>
      </c>
      <c r="I53" s="60">
        <v>18400</v>
      </c>
    </row>
    <row r="54" spans="1:9" ht="33">
      <c r="A54" s="71" t="s">
        <v>158</v>
      </c>
      <c r="B54" s="72" t="s">
        <v>159</v>
      </c>
      <c r="C54" s="73">
        <v>9984</v>
      </c>
      <c r="D54" s="60">
        <v>8487</v>
      </c>
      <c r="E54" s="60">
        <v>1300</v>
      </c>
      <c r="F54" s="60">
        <v>1300</v>
      </c>
      <c r="G54" s="60">
        <v>1300</v>
      </c>
      <c r="H54" s="60"/>
      <c r="I54" s="60"/>
    </row>
    <row r="55" spans="1:9" ht="16.5">
      <c r="A55" s="71" t="s">
        <v>160</v>
      </c>
      <c r="B55" s="72" t="s">
        <v>161</v>
      </c>
      <c r="C55" s="73">
        <v>13349</v>
      </c>
      <c r="D55" s="60"/>
      <c r="E55" s="60"/>
      <c r="F55" s="60">
        <v>4850</v>
      </c>
      <c r="G55" s="60">
        <v>1</v>
      </c>
      <c r="H55" s="60">
        <v>4849</v>
      </c>
      <c r="I55" s="60">
        <v>4849</v>
      </c>
    </row>
    <row r="56" spans="1:9" ht="16.5">
      <c r="A56" s="71" t="s">
        <v>162</v>
      </c>
      <c r="B56" s="72" t="s">
        <v>163</v>
      </c>
      <c r="C56" s="73">
        <v>53000</v>
      </c>
      <c r="D56" s="60">
        <v>35870</v>
      </c>
      <c r="E56" s="60">
        <v>5000</v>
      </c>
      <c r="F56" s="60">
        <v>10000</v>
      </c>
      <c r="G56" s="60">
        <v>10000</v>
      </c>
      <c r="H56" s="60">
        <v>37000</v>
      </c>
      <c r="I56" s="60">
        <v>40000</v>
      </c>
    </row>
    <row r="57" spans="1:9" ht="16.5">
      <c r="A57" s="71" t="s">
        <v>164</v>
      </c>
      <c r="B57" s="72" t="s">
        <v>165</v>
      </c>
      <c r="C57" s="73">
        <v>35705</v>
      </c>
      <c r="D57" s="60">
        <v>31595</v>
      </c>
      <c r="E57" s="60">
        <v>5000</v>
      </c>
      <c r="F57" s="60">
        <v>5000</v>
      </c>
      <c r="G57" s="60">
        <v>6500</v>
      </c>
      <c r="H57" s="60">
        <v>27000</v>
      </c>
      <c r="I57" s="60">
        <v>28300</v>
      </c>
    </row>
    <row r="58" spans="1:9" ht="16.5">
      <c r="A58" s="71" t="s">
        <v>166</v>
      </c>
      <c r="B58" s="72" t="s">
        <v>167</v>
      </c>
      <c r="C58" s="73">
        <v>14459</v>
      </c>
      <c r="D58" s="60">
        <v>11100</v>
      </c>
      <c r="E58" s="60">
        <v>1000</v>
      </c>
      <c r="F58" s="60">
        <v>1000</v>
      </c>
      <c r="G58" s="60">
        <v>1000</v>
      </c>
      <c r="H58" s="60">
        <v>9700</v>
      </c>
      <c r="I58" s="60">
        <v>13165</v>
      </c>
    </row>
    <row r="59" spans="1:9" ht="16.5">
      <c r="A59" s="71" t="s">
        <v>168</v>
      </c>
      <c r="B59" s="72" t="s">
        <v>169</v>
      </c>
      <c r="C59" s="73">
        <v>23240</v>
      </c>
      <c r="D59" s="60">
        <v>19753</v>
      </c>
      <c r="E59" s="60"/>
      <c r="F59" s="60"/>
      <c r="G59" s="60"/>
      <c r="H59" s="60">
        <v>7600</v>
      </c>
      <c r="I59" s="60">
        <v>20000</v>
      </c>
    </row>
    <row r="60" spans="1:9" ht="33">
      <c r="A60" s="71" t="s">
        <v>170</v>
      </c>
      <c r="B60" s="72" t="s">
        <v>171</v>
      </c>
      <c r="C60" s="73">
        <v>8493</v>
      </c>
      <c r="D60" s="60">
        <v>7218</v>
      </c>
      <c r="E60" s="60">
        <v>1070</v>
      </c>
      <c r="F60" s="60">
        <v>1119</v>
      </c>
      <c r="G60" s="60">
        <v>1119</v>
      </c>
      <c r="H60" s="60"/>
      <c r="I60" s="60"/>
    </row>
    <row r="61" spans="1:9" ht="16.5">
      <c r="A61" s="71" t="s">
        <v>172</v>
      </c>
      <c r="B61" s="72" t="s">
        <v>173</v>
      </c>
      <c r="C61" s="73">
        <v>67300</v>
      </c>
      <c r="D61" s="60">
        <v>20955</v>
      </c>
      <c r="E61" s="60">
        <v>3000</v>
      </c>
      <c r="F61" s="60">
        <v>3000</v>
      </c>
      <c r="G61" s="60">
        <v>3000</v>
      </c>
      <c r="H61" s="60">
        <v>9000</v>
      </c>
      <c r="I61" s="60">
        <v>30000</v>
      </c>
    </row>
    <row r="62" spans="1:9" ht="16.5">
      <c r="A62" s="71" t="s">
        <v>174</v>
      </c>
      <c r="B62" s="72" t="s">
        <v>175</v>
      </c>
      <c r="C62" s="73">
        <v>11792</v>
      </c>
      <c r="D62" s="60">
        <v>2798</v>
      </c>
      <c r="E62" s="60">
        <v>7342</v>
      </c>
      <c r="F62" s="60">
        <v>8842</v>
      </c>
      <c r="G62" s="60">
        <v>8842</v>
      </c>
      <c r="H62" s="60"/>
      <c r="I62" s="60"/>
    </row>
    <row r="63" spans="1:9" ht="16.5">
      <c r="A63" s="71" t="s">
        <v>176</v>
      </c>
      <c r="B63" s="72" t="s">
        <v>177</v>
      </c>
      <c r="C63" s="73">
        <v>18159</v>
      </c>
      <c r="D63" s="60">
        <v>4918</v>
      </c>
      <c r="E63" s="60">
        <v>1858</v>
      </c>
      <c r="F63" s="60">
        <v>1747</v>
      </c>
      <c r="G63" s="60">
        <v>1747</v>
      </c>
      <c r="H63" s="60">
        <v>200</v>
      </c>
      <c r="I63" s="60">
        <v>200</v>
      </c>
    </row>
    <row r="64" spans="1:9" ht="16.5">
      <c r="A64" s="71" t="s">
        <v>178</v>
      </c>
      <c r="B64" s="72" t="s">
        <v>179</v>
      </c>
      <c r="C64" s="73">
        <v>2020</v>
      </c>
      <c r="D64" s="60">
        <v>1391</v>
      </c>
      <c r="E64" s="60"/>
      <c r="F64" s="60">
        <v>155</v>
      </c>
      <c r="G64" s="60">
        <v>155</v>
      </c>
      <c r="H64" s="60"/>
      <c r="I64" s="60"/>
    </row>
    <row r="65" spans="1:9" ht="16.5">
      <c r="A65" s="71" t="s">
        <v>180</v>
      </c>
      <c r="B65" s="72" t="s">
        <v>181</v>
      </c>
      <c r="C65" s="73">
        <v>41447</v>
      </c>
      <c r="D65" s="60">
        <v>35229</v>
      </c>
      <c r="E65" s="60"/>
      <c r="F65" s="60">
        <v>25190</v>
      </c>
      <c r="G65" s="60">
        <v>25190</v>
      </c>
      <c r="H65" s="60"/>
      <c r="I65" s="60"/>
    </row>
    <row r="66" spans="1:9" ht="16.5">
      <c r="A66" s="71" t="s">
        <v>182</v>
      </c>
      <c r="B66" s="72" t="s">
        <v>183</v>
      </c>
      <c r="C66" s="73">
        <v>98000</v>
      </c>
      <c r="D66" s="60">
        <v>38838</v>
      </c>
      <c r="E66" s="60">
        <v>16000</v>
      </c>
      <c r="F66" s="60">
        <v>28200</v>
      </c>
      <c r="G66" s="60">
        <v>28200</v>
      </c>
      <c r="H66" s="60"/>
      <c r="I66" s="60"/>
    </row>
    <row r="67" spans="1:9" ht="16.5">
      <c r="A67" s="71" t="s">
        <v>184</v>
      </c>
      <c r="B67" s="72" t="s">
        <v>185</v>
      </c>
      <c r="C67" s="73">
        <v>45000</v>
      </c>
      <c r="D67" s="60">
        <v>24000</v>
      </c>
      <c r="E67" s="60"/>
      <c r="F67" s="60">
        <v>700</v>
      </c>
      <c r="G67" s="60">
        <v>700</v>
      </c>
      <c r="H67" s="60"/>
      <c r="I67" s="60"/>
    </row>
    <row r="68" spans="1:9" ht="16.5">
      <c r="A68" s="71" t="s">
        <v>186</v>
      </c>
      <c r="B68" s="72" t="s">
        <v>187</v>
      </c>
      <c r="C68" s="73">
        <v>74300</v>
      </c>
      <c r="D68" s="60">
        <v>26650</v>
      </c>
      <c r="E68" s="60"/>
      <c r="F68" s="60">
        <v>993</v>
      </c>
      <c r="G68" s="60">
        <v>993</v>
      </c>
      <c r="H68" s="60"/>
      <c r="I68" s="60"/>
    </row>
    <row r="69" spans="1:9" ht="16.5">
      <c r="A69" s="71" t="s">
        <v>188</v>
      </c>
      <c r="B69" s="72" t="s">
        <v>189</v>
      </c>
      <c r="C69" s="73">
        <v>25786</v>
      </c>
      <c r="D69" s="60">
        <v>17379</v>
      </c>
      <c r="E69" s="60">
        <v>700</v>
      </c>
      <c r="F69" s="60">
        <v>900</v>
      </c>
      <c r="G69" s="60">
        <v>900</v>
      </c>
      <c r="H69" s="60">
        <v>8701</v>
      </c>
      <c r="I69" s="60">
        <v>20000</v>
      </c>
    </row>
    <row r="70" spans="1:9" ht="16.5">
      <c r="A70" s="71" t="s">
        <v>190</v>
      </c>
      <c r="B70" s="72" t="s">
        <v>191</v>
      </c>
      <c r="C70" s="73">
        <v>50339</v>
      </c>
      <c r="D70" s="60">
        <v>49958</v>
      </c>
      <c r="E70" s="60"/>
      <c r="F70" s="60">
        <v>45021</v>
      </c>
      <c r="G70" s="60">
        <v>45021</v>
      </c>
      <c r="H70" s="60"/>
      <c r="I70" s="60">
        <v>50000</v>
      </c>
    </row>
    <row r="71" spans="1:9" ht="33">
      <c r="A71" s="71" t="s">
        <v>192</v>
      </c>
      <c r="B71" s="72" t="s">
        <v>193</v>
      </c>
      <c r="C71" s="73">
        <v>28000</v>
      </c>
      <c r="D71" s="60"/>
      <c r="E71" s="60">
        <v>700</v>
      </c>
      <c r="F71" s="60">
        <v>700</v>
      </c>
      <c r="G71" s="60">
        <v>700</v>
      </c>
      <c r="H71" s="60">
        <v>1000</v>
      </c>
      <c r="I71" s="60">
        <v>5000</v>
      </c>
    </row>
    <row r="72" spans="1:9" ht="33">
      <c r="A72" s="71" t="s">
        <v>194</v>
      </c>
      <c r="B72" s="72" t="s">
        <v>195</v>
      </c>
      <c r="C72" s="73">
        <v>16440</v>
      </c>
      <c r="D72" s="60">
        <v>13974</v>
      </c>
      <c r="E72" s="60">
        <v>800</v>
      </c>
      <c r="F72" s="60">
        <v>1600</v>
      </c>
      <c r="G72" s="60">
        <v>1600</v>
      </c>
      <c r="H72" s="60">
        <v>1000</v>
      </c>
      <c r="I72" s="60">
        <v>14624</v>
      </c>
    </row>
    <row r="73" spans="1:9" ht="16.5">
      <c r="A73" s="71" t="s">
        <v>196</v>
      </c>
      <c r="B73" s="72" t="s">
        <v>197</v>
      </c>
      <c r="C73" s="73">
        <v>7000</v>
      </c>
      <c r="D73" s="60"/>
      <c r="E73" s="60">
        <v>200</v>
      </c>
      <c r="F73" s="60">
        <v>200</v>
      </c>
      <c r="G73" s="60">
        <v>200</v>
      </c>
      <c r="H73" s="60">
        <v>200</v>
      </c>
      <c r="I73" s="60">
        <v>3000</v>
      </c>
    </row>
    <row r="74" spans="1:9" ht="16.5">
      <c r="A74" s="71" t="s">
        <v>198</v>
      </c>
      <c r="B74" s="72" t="s">
        <v>199</v>
      </c>
      <c r="C74" s="73">
        <v>10620</v>
      </c>
      <c r="D74" s="60"/>
      <c r="E74" s="60">
        <v>336</v>
      </c>
      <c r="F74" s="60">
        <v>407</v>
      </c>
      <c r="G74" s="60">
        <v>407</v>
      </c>
      <c r="H74" s="60">
        <v>300</v>
      </c>
      <c r="I74" s="60">
        <v>3000</v>
      </c>
    </row>
    <row r="75" spans="1:9" ht="16.5">
      <c r="A75" s="71" t="s">
        <v>200</v>
      </c>
      <c r="B75" s="72" t="s">
        <v>201</v>
      </c>
      <c r="C75" s="73">
        <v>17000</v>
      </c>
      <c r="D75" s="60"/>
      <c r="E75" s="60"/>
      <c r="F75" s="60">
        <v>100</v>
      </c>
      <c r="G75" s="60">
        <v>300</v>
      </c>
      <c r="H75" s="60"/>
      <c r="I75" s="60">
        <v>2000</v>
      </c>
    </row>
    <row r="76" spans="1:9" ht="33">
      <c r="A76" s="71" t="s">
        <v>202</v>
      </c>
      <c r="B76" s="72" t="s">
        <v>203</v>
      </c>
      <c r="C76" s="73">
        <v>15689</v>
      </c>
      <c r="D76" s="60"/>
      <c r="E76" s="60"/>
      <c r="F76" s="60">
        <v>260</v>
      </c>
      <c r="G76" s="60">
        <v>260</v>
      </c>
      <c r="H76" s="60"/>
      <c r="I76" s="60">
        <v>3000</v>
      </c>
    </row>
    <row r="77" spans="1:9" ht="33">
      <c r="A77" s="71" t="s">
        <v>204</v>
      </c>
      <c r="B77" s="72" t="s">
        <v>205</v>
      </c>
      <c r="C77" s="73">
        <v>11700</v>
      </c>
      <c r="D77" s="60">
        <v>7161</v>
      </c>
      <c r="E77" s="60"/>
      <c r="F77" s="60">
        <v>340</v>
      </c>
      <c r="G77" s="60">
        <v>340</v>
      </c>
      <c r="H77" s="60">
        <v>10000</v>
      </c>
      <c r="I77" s="60">
        <v>11317</v>
      </c>
    </row>
    <row r="78" spans="1:9" ht="16.5">
      <c r="A78" s="71" t="s">
        <v>206</v>
      </c>
      <c r="B78" s="72" t="s">
        <v>207</v>
      </c>
      <c r="C78" s="73">
        <v>25500</v>
      </c>
      <c r="D78" s="60">
        <v>17498</v>
      </c>
      <c r="E78" s="60">
        <v>1150</v>
      </c>
      <c r="F78" s="60">
        <v>5150</v>
      </c>
      <c r="G78" s="60">
        <v>2150</v>
      </c>
      <c r="H78" s="60">
        <v>20000</v>
      </c>
      <c r="I78" s="60">
        <v>23000</v>
      </c>
    </row>
    <row r="79" spans="1:9" ht="16.5">
      <c r="A79" s="71" t="s">
        <v>208</v>
      </c>
      <c r="B79" s="72" t="s">
        <v>209</v>
      </c>
      <c r="C79" s="73">
        <v>10500</v>
      </c>
      <c r="D79" s="60">
        <v>5150</v>
      </c>
      <c r="E79" s="60">
        <v>9350</v>
      </c>
      <c r="F79" s="60">
        <v>9350</v>
      </c>
      <c r="G79" s="60">
        <v>9350</v>
      </c>
      <c r="H79" s="60"/>
      <c r="I79" s="60"/>
    </row>
    <row r="80" spans="1:9" ht="16.5">
      <c r="A80" s="71" t="s">
        <v>210</v>
      </c>
      <c r="B80" s="72" t="s">
        <v>211</v>
      </c>
      <c r="C80" s="73">
        <v>30000</v>
      </c>
      <c r="D80" s="60">
        <v>5760</v>
      </c>
      <c r="E80" s="60"/>
      <c r="F80" s="60">
        <v>550</v>
      </c>
      <c r="G80" s="60">
        <v>550</v>
      </c>
      <c r="H80" s="60"/>
      <c r="I80" s="60">
        <v>1000</v>
      </c>
    </row>
    <row r="81" spans="1:9" ht="16.5">
      <c r="A81" s="76" t="s">
        <v>212</v>
      </c>
      <c r="B81" s="77" t="s">
        <v>213</v>
      </c>
      <c r="C81" s="73">
        <v>12300</v>
      </c>
      <c r="D81" s="60">
        <v>8689</v>
      </c>
      <c r="E81" s="60">
        <v>3500</v>
      </c>
      <c r="F81" s="60">
        <v>11173</v>
      </c>
      <c r="G81" s="60">
        <v>11173</v>
      </c>
      <c r="H81" s="60"/>
      <c r="I81" s="60"/>
    </row>
    <row r="82" spans="1:9" ht="16.5">
      <c r="A82" s="76" t="s">
        <v>214</v>
      </c>
      <c r="B82" s="72" t="s">
        <v>215</v>
      </c>
      <c r="C82" s="73">
        <v>16800</v>
      </c>
      <c r="D82" s="60">
        <v>10491</v>
      </c>
      <c r="E82" s="60"/>
      <c r="F82" s="60">
        <v>34</v>
      </c>
      <c r="G82" s="60">
        <v>34</v>
      </c>
      <c r="H82" s="60"/>
      <c r="I82" s="60"/>
    </row>
    <row r="83" spans="1:9" ht="16.5">
      <c r="A83" s="76" t="s">
        <v>216</v>
      </c>
      <c r="B83" s="72" t="s">
        <v>217</v>
      </c>
      <c r="C83" s="73">
        <v>14120</v>
      </c>
      <c r="D83" s="60">
        <v>10000</v>
      </c>
      <c r="E83" s="60"/>
      <c r="F83" s="60">
        <v>4000</v>
      </c>
      <c r="G83" s="60">
        <v>100</v>
      </c>
      <c r="H83" s="60">
        <v>13538</v>
      </c>
      <c r="I83" s="60">
        <v>13538</v>
      </c>
    </row>
    <row r="84" spans="1:9" ht="16.5">
      <c r="A84" s="71" t="s">
        <v>218</v>
      </c>
      <c r="B84" s="72" t="s">
        <v>219</v>
      </c>
      <c r="C84" s="73">
        <v>18826</v>
      </c>
      <c r="D84" s="60">
        <v>16471</v>
      </c>
      <c r="E84" s="60">
        <v>100</v>
      </c>
      <c r="F84" s="60">
        <v>100</v>
      </c>
      <c r="G84" s="60">
        <v>100</v>
      </c>
      <c r="H84" s="60">
        <v>500</v>
      </c>
      <c r="I84" s="60">
        <v>3100</v>
      </c>
    </row>
    <row r="85" spans="1:9" ht="33.75" thickBot="1">
      <c r="A85" s="78" t="s">
        <v>220</v>
      </c>
      <c r="B85" s="79" t="s">
        <v>221</v>
      </c>
      <c r="C85" s="80">
        <v>6850</v>
      </c>
      <c r="D85" s="81">
        <v>6086</v>
      </c>
      <c r="E85" s="81">
        <v>5000</v>
      </c>
      <c r="F85" s="81">
        <v>1000</v>
      </c>
      <c r="G85" s="81">
        <v>1000</v>
      </c>
      <c r="H85" s="81">
        <v>5850</v>
      </c>
      <c r="I85" s="81">
        <v>5850</v>
      </c>
    </row>
    <row r="86" spans="1:9" ht="16.5">
      <c r="A86" s="71" t="s">
        <v>222</v>
      </c>
      <c r="B86" s="72" t="s">
        <v>223</v>
      </c>
      <c r="C86" s="73">
        <v>29000</v>
      </c>
      <c r="D86" s="60">
        <v>17959</v>
      </c>
      <c r="E86" s="60">
        <v>5000</v>
      </c>
      <c r="F86" s="60">
        <v>16500</v>
      </c>
      <c r="G86" s="60">
        <v>16500</v>
      </c>
      <c r="H86" s="60"/>
      <c r="I86" s="60"/>
    </row>
    <row r="87" spans="1:9" ht="16.5">
      <c r="A87" s="71" t="s">
        <v>224</v>
      </c>
      <c r="B87" s="72" t="s">
        <v>225</v>
      </c>
      <c r="C87" s="73">
        <v>7439</v>
      </c>
      <c r="D87" s="60">
        <v>6000</v>
      </c>
      <c r="E87" s="60">
        <v>1000</v>
      </c>
      <c r="F87" s="60">
        <v>1000</v>
      </c>
      <c r="G87" s="60">
        <v>1000</v>
      </c>
      <c r="H87" s="60">
        <v>4000</v>
      </c>
      <c r="I87" s="60">
        <v>4439</v>
      </c>
    </row>
    <row r="88" spans="1:9" ht="16.5">
      <c r="A88" s="71" t="s">
        <v>226</v>
      </c>
      <c r="B88" s="72" t="s">
        <v>227</v>
      </c>
      <c r="C88" s="73">
        <v>25446</v>
      </c>
      <c r="D88" s="60">
        <v>20703</v>
      </c>
      <c r="E88" s="60">
        <v>1000</v>
      </c>
      <c r="F88" s="60">
        <v>2000</v>
      </c>
      <c r="G88" s="60">
        <v>2000</v>
      </c>
      <c r="H88" s="60">
        <v>8000</v>
      </c>
      <c r="I88" s="60">
        <v>15446</v>
      </c>
    </row>
    <row r="89" spans="1:9" ht="16.5">
      <c r="A89" s="71" t="s">
        <v>228</v>
      </c>
      <c r="B89" s="72" t="s">
        <v>229</v>
      </c>
      <c r="C89" s="73">
        <v>32900</v>
      </c>
      <c r="D89" s="60">
        <v>23872</v>
      </c>
      <c r="E89" s="60">
        <v>1000</v>
      </c>
      <c r="F89" s="60">
        <v>3000</v>
      </c>
      <c r="G89" s="60">
        <v>3000</v>
      </c>
      <c r="H89" s="60">
        <v>12000</v>
      </c>
      <c r="I89" s="60">
        <v>20900</v>
      </c>
    </row>
    <row r="90" spans="1:9" ht="16.5">
      <c r="A90" s="71" t="s">
        <v>230</v>
      </c>
      <c r="B90" s="72" t="s">
        <v>231</v>
      </c>
      <c r="C90" s="73">
        <v>24100</v>
      </c>
      <c r="D90" s="60">
        <v>9400</v>
      </c>
      <c r="E90" s="60">
        <v>1500</v>
      </c>
      <c r="F90" s="60">
        <v>500</v>
      </c>
      <c r="G90" s="60">
        <v>500</v>
      </c>
      <c r="H90" s="60">
        <v>500</v>
      </c>
      <c r="I90" s="60">
        <v>500</v>
      </c>
    </row>
    <row r="91" spans="1:9" ht="16.5">
      <c r="A91" s="76" t="s">
        <v>232</v>
      </c>
      <c r="B91" s="82" t="s">
        <v>233</v>
      </c>
      <c r="C91" s="60"/>
      <c r="D91" s="83"/>
      <c r="E91" s="60"/>
      <c r="F91" s="84">
        <v>8500</v>
      </c>
      <c r="G91" s="84">
        <v>8500</v>
      </c>
      <c r="H91" s="84"/>
      <c r="I91" s="84"/>
    </row>
    <row r="92" spans="1:9" ht="16.5">
      <c r="A92" s="71" t="s">
        <v>234</v>
      </c>
      <c r="B92" s="72" t="s">
        <v>235</v>
      </c>
      <c r="C92" s="73">
        <v>14080</v>
      </c>
      <c r="D92" s="60">
        <v>9899</v>
      </c>
      <c r="E92" s="60"/>
      <c r="F92" s="60">
        <v>1200</v>
      </c>
      <c r="G92" s="60">
        <v>1200</v>
      </c>
      <c r="H92" s="60">
        <v>1000</v>
      </c>
      <c r="I92" s="60">
        <v>4000</v>
      </c>
    </row>
    <row r="93" spans="1:9" ht="16.5">
      <c r="A93" s="71" t="s">
        <v>236</v>
      </c>
      <c r="B93" s="72" t="s">
        <v>237</v>
      </c>
      <c r="C93" s="73">
        <v>554</v>
      </c>
      <c r="D93" s="60">
        <v>370</v>
      </c>
      <c r="E93" s="60"/>
      <c r="F93" s="60"/>
      <c r="G93" s="60"/>
      <c r="H93" s="60">
        <v>454</v>
      </c>
      <c r="I93" s="60">
        <v>454</v>
      </c>
    </row>
    <row r="94" spans="1:9" ht="16.5">
      <c r="A94" s="71" t="s">
        <v>238</v>
      </c>
      <c r="B94" s="72" t="s">
        <v>239</v>
      </c>
      <c r="C94" s="73">
        <v>45600</v>
      </c>
      <c r="D94" s="60">
        <v>10300</v>
      </c>
      <c r="E94" s="60"/>
      <c r="F94" s="60">
        <v>500</v>
      </c>
      <c r="G94" s="60">
        <v>500</v>
      </c>
      <c r="H94" s="60">
        <v>500</v>
      </c>
      <c r="I94" s="60">
        <v>500</v>
      </c>
    </row>
    <row r="95" spans="1:9" ht="16.5">
      <c r="A95" s="71" t="s">
        <v>240</v>
      </c>
      <c r="B95" s="72" t="s">
        <v>241</v>
      </c>
      <c r="C95" s="73">
        <v>26100</v>
      </c>
      <c r="D95" s="60">
        <v>9000</v>
      </c>
      <c r="E95" s="60"/>
      <c r="F95" s="60">
        <v>500</v>
      </c>
      <c r="G95" s="60">
        <v>500</v>
      </c>
      <c r="H95" s="60">
        <v>500</v>
      </c>
      <c r="I95" s="60">
        <v>25600</v>
      </c>
    </row>
    <row r="96" spans="1:9" ht="16.5">
      <c r="A96" s="71" t="s">
        <v>242</v>
      </c>
      <c r="B96" s="72" t="s">
        <v>243</v>
      </c>
      <c r="C96" s="73">
        <v>18300</v>
      </c>
      <c r="D96" s="60">
        <v>18300</v>
      </c>
      <c r="E96" s="60"/>
      <c r="F96" s="60">
        <v>3</v>
      </c>
      <c r="G96" s="60">
        <v>3</v>
      </c>
      <c r="H96" s="60">
        <v>5000</v>
      </c>
      <c r="I96" s="60">
        <v>10000</v>
      </c>
    </row>
    <row r="97" spans="1:9" ht="33">
      <c r="A97" s="71" t="s">
        <v>244</v>
      </c>
      <c r="B97" s="72" t="s">
        <v>245</v>
      </c>
      <c r="C97" s="73">
        <v>7098</v>
      </c>
      <c r="D97" s="60">
        <v>5569</v>
      </c>
      <c r="E97" s="60"/>
      <c r="F97" s="60">
        <v>3</v>
      </c>
      <c r="G97" s="60">
        <v>3</v>
      </c>
      <c r="H97" s="60">
        <v>7095</v>
      </c>
      <c r="I97" s="60">
        <v>7095</v>
      </c>
    </row>
    <row r="98" spans="1:9" ht="16.5">
      <c r="A98" s="71" t="s">
        <v>246</v>
      </c>
      <c r="B98" s="72" t="s">
        <v>247</v>
      </c>
      <c r="C98" s="73">
        <v>48300</v>
      </c>
      <c r="D98" s="60">
        <v>15800</v>
      </c>
      <c r="E98" s="60"/>
      <c r="F98" s="60">
        <v>200</v>
      </c>
      <c r="G98" s="60">
        <v>200</v>
      </c>
      <c r="H98" s="60">
        <v>200</v>
      </c>
      <c r="I98" s="60">
        <v>200</v>
      </c>
    </row>
    <row r="99" spans="1:9" ht="16.5">
      <c r="A99" s="71" t="s">
        <v>248</v>
      </c>
      <c r="B99" s="72" t="s">
        <v>249</v>
      </c>
      <c r="C99" s="73">
        <v>11600</v>
      </c>
      <c r="D99" s="60">
        <v>4700</v>
      </c>
      <c r="E99" s="60"/>
      <c r="F99" s="60">
        <v>200</v>
      </c>
      <c r="G99" s="60">
        <v>200</v>
      </c>
      <c r="H99" s="60">
        <v>200</v>
      </c>
      <c r="I99" s="60">
        <v>11400</v>
      </c>
    </row>
    <row r="100" spans="1:9" ht="16.5">
      <c r="A100" s="71" t="s">
        <v>250</v>
      </c>
      <c r="B100" s="72" t="s">
        <v>251</v>
      </c>
      <c r="C100" s="73">
        <v>16100</v>
      </c>
      <c r="D100" s="60">
        <v>4200</v>
      </c>
      <c r="E100" s="60"/>
      <c r="F100" s="60">
        <v>200</v>
      </c>
      <c r="G100" s="60">
        <v>200</v>
      </c>
      <c r="H100" s="60">
        <v>200</v>
      </c>
      <c r="I100" s="60">
        <v>200</v>
      </c>
    </row>
    <row r="101" spans="1:9" ht="16.5">
      <c r="A101" s="71" t="s">
        <v>252</v>
      </c>
      <c r="B101" s="72" t="s">
        <v>253</v>
      </c>
      <c r="C101" s="73">
        <v>7500</v>
      </c>
      <c r="D101" s="60">
        <v>2500</v>
      </c>
      <c r="E101" s="60"/>
      <c r="F101" s="60">
        <v>200</v>
      </c>
      <c r="G101" s="60">
        <v>200</v>
      </c>
      <c r="H101" s="60">
        <v>200</v>
      </c>
      <c r="I101" s="60">
        <v>200</v>
      </c>
    </row>
    <row r="102" spans="1:9" ht="16.5">
      <c r="A102" s="71" t="s">
        <v>254</v>
      </c>
      <c r="B102" s="72" t="s">
        <v>255</v>
      </c>
      <c r="C102" s="73">
        <v>7300</v>
      </c>
      <c r="D102" s="60">
        <v>2400</v>
      </c>
      <c r="E102" s="60"/>
      <c r="F102" s="60">
        <v>200</v>
      </c>
      <c r="G102" s="60">
        <v>200</v>
      </c>
      <c r="H102" s="60">
        <v>200</v>
      </c>
      <c r="I102" s="60">
        <v>200</v>
      </c>
    </row>
    <row r="103" spans="1:9" ht="16.5">
      <c r="A103" s="71" t="s">
        <v>256</v>
      </c>
      <c r="B103" s="72" t="s">
        <v>257</v>
      </c>
      <c r="C103" s="73">
        <v>7800</v>
      </c>
      <c r="D103" s="60">
        <v>2800</v>
      </c>
      <c r="E103" s="60"/>
      <c r="F103" s="60">
        <v>200</v>
      </c>
      <c r="G103" s="60">
        <v>200</v>
      </c>
      <c r="H103" s="60">
        <v>200</v>
      </c>
      <c r="I103" s="60">
        <v>7600</v>
      </c>
    </row>
    <row r="104" spans="1:9" ht="16.5">
      <c r="A104" s="71" t="s">
        <v>258</v>
      </c>
      <c r="B104" s="72" t="s">
        <v>259</v>
      </c>
      <c r="C104" s="73">
        <v>8100</v>
      </c>
      <c r="D104" s="60">
        <v>2500</v>
      </c>
      <c r="E104" s="60"/>
      <c r="F104" s="60">
        <v>200</v>
      </c>
      <c r="G104" s="60">
        <v>200</v>
      </c>
      <c r="H104" s="60">
        <v>200</v>
      </c>
      <c r="I104" s="60">
        <v>200</v>
      </c>
    </row>
    <row r="105" spans="1:9" ht="16.5">
      <c r="A105" s="71" t="s">
        <v>260</v>
      </c>
      <c r="B105" s="72" t="s">
        <v>261</v>
      </c>
      <c r="C105" s="73">
        <v>6700</v>
      </c>
      <c r="D105" s="60">
        <v>2300</v>
      </c>
      <c r="E105" s="60"/>
      <c r="F105" s="60">
        <v>200</v>
      </c>
      <c r="G105" s="60">
        <v>200</v>
      </c>
      <c r="H105" s="60">
        <v>200</v>
      </c>
      <c r="I105" s="60">
        <v>6500</v>
      </c>
    </row>
    <row r="106" spans="1:9" ht="17.25" thickBot="1">
      <c r="A106" s="71"/>
      <c r="B106" s="85"/>
      <c r="C106" s="73"/>
      <c r="D106" s="60"/>
      <c r="E106" s="60"/>
      <c r="F106" s="60"/>
      <c r="G106" s="60"/>
      <c r="H106" s="60"/>
      <c r="I106" s="60"/>
    </row>
    <row r="107" spans="1:9" ht="16.5">
      <c r="A107" s="86"/>
      <c r="B107" s="87"/>
      <c r="C107" s="88"/>
      <c r="D107" s="89"/>
      <c r="E107" s="66"/>
      <c r="F107" s="90"/>
      <c r="G107" s="90"/>
      <c r="H107" s="90"/>
      <c r="I107" s="90"/>
    </row>
    <row r="108" spans="1:9" ht="17.25" thickBot="1">
      <c r="A108" s="91" t="s">
        <v>85</v>
      </c>
      <c r="B108" s="68" t="s">
        <v>10</v>
      </c>
      <c r="C108" s="92">
        <f aca="true" t="shared" si="2" ref="C108:I108">SUM(C109:C165)</f>
        <v>230520</v>
      </c>
      <c r="D108" s="92">
        <f t="shared" si="2"/>
        <v>147849</v>
      </c>
      <c r="E108" s="92">
        <f t="shared" si="2"/>
        <v>50000</v>
      </c>
      <c r="F108" s="92">
        <f t="shared" si="2"/>
        <v>70307</v>
      </c>
      <c r="G108" s="92">
        <f t="shared" si="2"/>
        <v>70307</v>
      </c>
      <c r="H108" s="92">
        <f t="shared" si="2"/>
        <v>50000</v>
      </c>
      <c r="I108" s="92">
        <f t="shared" si="2"/>
        <v>30956</v>
      </c>
    </row>
    <row r="109" spans="1:10" ht="16.5">
      <c r="A109" s="93" t="s">
        <v>262</v>
      </c>
      <c r="B109" s="94" t="s">
        <v>263</v>
      </c>
      <c r="C109" s="66"/>
      <c r="D109" s="84"/>
      <c r="E109" s="60">
        <v>100</v>
      </c>
      <c r="F109" s="60">
        <v>135</v>
      </c>
      <c r="G109" s="60">
        <v>135</v>
      </c>
      <c r="H109" s="60"/>
      <c r="I109" s="60"/>
      <c r="J109" s="83"/>
    </row>
    <row r="110" spans="1:10" ht="33">
      <c r="A110" s="76" t="s">
        <v>264</v>
      </c>
      <c r="B110" s="95" t="s">
        <v>265</v>
      </c>
      <c r="C110" s="60">
        <v>2004</v>
      </c>
      <c r="D110" s="84">
        <v>802</v>
      </c>
      <c r="E110" s="60">
        <v>100</v>
      </c>
      <c r="F110" s="60">
        <v>100</v>
      </c>
      <c r="G110" s="60">
        <v>100</v>
      </c>
      <c r="H110" s="60"/>
      <c r="I110" s="60"/>
      <c r="J110" s="83"/>
    </row>
    <row r="111" spans="1:10" ht="33">
      <c r="A111" s="76" t="s">
        <v>266</v>
      </c>
      <c r="B111" s="95" t="s">
        <v>267</v>
      </c>
      <c r="C111" s="60">
        <v>6203</v>
      </c>
      <c r="D111" s="84">
        <v>4457</v>
      </c>
      <c r="E111" s="60">
        <v>400</v>
      </c>
      <c r="F111" s="60">
        <v>450</v>
      </c>
      <c r="G111" s="60">
        <v>450</v>
      </c>
      <c r="H111" s="60"/>
      <c r="I111" s="60"/>
      <c r="J111" s="83"/>
    </row>
    <row r="112" spans="1:10" ht="16.5">
      <c r="A112" s="76" t="s">
        <v>268</v>
      </c>
      <c r="B112" s="95" t="s">
        <v>269</v>
      </c>
      <c r="C112" s="60">
        <v>45608</v>
      </c>
      <c r="D112" s="84">
        <v>25038</v>
      </c>
      <c r="E112" s="60">
        <v>5500</v>
      </c>
      <c r="F112" s="60">
        <v>7500</v>
      </c>
      <c r="G112" s="60">
        <v>7500</v>
      </c>
      <c r="H112" s="60"/>
      <c r="I112" s="60"/>
      <c r="J112" s="83"/>
    </row>
    <row r="113" spans="1:10" ht="33">
      <c r="A113" s="76" t="s">
        <v>270</v>
      </c>
      <c r="B113" s="95" t="s">
        <v>271</v>
      </c>
      <c r="C113" s="60">
        <v>10184</v>
      </c>
      <c r="D113" s="84">
        <v>7353</v>
      </c>
      <c r="E113" s="60">
        <v>240</v>
      </c>
      <c r="F113" s="60">
        <v>540</v>
      </c>
      <c r="G113" s="60">
        <v>540</v>
      </c>
      <c r="H113" s="60"/>
      <c r="I113" s="60"/>
      <c r="J113" s="83"/>
    </row>
    <row r="114" spans="1:10" ht="16.5">
      <c r="A114" s="71" t="s">
        <v>90</v>
      </c>
      <c r="B114" s="72" t="s">
        <v>91</v>
      </c>
      <c r="C114" s="60"/>
      <c r="D114" s="84"/>
      <c r="E114" s="60"/>
      <c r="F114" s="60"/>
      <c r="G114" s="60"/>
      <c r="H114" s="60">
        <v>400</v>
      </c>
      <c r="I114" s="60">
        <v>400</v>
      </c>
      <c r="J114" s="83"/>
    </row>
    <row r="115" spans="1:10" ht="16.5">
      <c r="A115" s="71" t="s">
        <v>92</v>
      </c>
      <c r="B115" s="72" t="s">
        <v>93</v>
      </c>
      <c r="C115" s="60"/>
      <c r="D115" s="84"/>
      <c r="E115" s="60"/>
      <c r="F115" s="60">
        <v>17</v>
      </c>
      <c r="G115" s="60">
        <v>17</v>
      </c>
      <c r="H115" s="60"/>
      <c r="I115" s="60"/>
      <c r="J115" s="83"/>
    </row>
    <row r="116" spans="1:10" ht="16.5">
      <c r="A116" s="71" t="s">
        <v>94</v>
      </c>
      <c r="B116" s="72" t="s">
        <v>95</v>
      </c>
      <c r="C116" s="60"/>
      <c r="D116" s="84"/>
      <c r="E116" s="60"/>
      <c r="F116" s="60">
        <v>180</v>
      </c>
      <c r="G116" s="60">
        <v>180</v>
      </c>
      <c r="H116" s="60">
        <v>135</v>
      </c>
      <c r="I116" s="60">
        <v>135</v>
      </c>
      <c r="J116" s="83"/>
    </row>
    <row r="117" spans="1:10" ht="16.5">
      <c r="A117" s="76" t="s">
        <v>272</v>
      </c>
      <c r="B117" s="95" t="s">
        <v>273</v>
      </c>
      <c r="C117" s="60">
        <v>4600</v>
      </c>
      <c r="D117" s="84">
        <v>3307</v>
      </c>
      <c r="E117" s="60"/>
      <c r="F117" s="60">
        <v>303</v>
      </c>
      <c r="G117" s="60">
        <v>303</v>
      </c>
      <c r="H117" s="60"/>
      <c r="I117" s="60"/>
      <c r="J117" s="83"/>
    </row>
    <row r="118" spans="1:10" ht="16.5">
      <c r="A118" s="76" t="s">
        <v>96</v>
      </c>
      <c r="B118" s="95" t="s">
        <v>97</v>
      </c>
      <c r="C118" s="60"/>
      <c r="D118" s="84"/>
      <c r="E118" s="60">
        <v>150</v>
      </c>
      <c r="F118" s="60">
        <v>150</v>
      </c>
      <c r="G118" s="60">
        <v>150</v>
      </c>
      <c r="H118" s="60">
        <v>40</v>
      </c>
      <c r="I118" s="60">
        <v>40</v>
      </c>
      <c r="J118" s="83"/>
    </row>
    <row r="119" spans="1:10" ht="16.5">
      <c r="A119" s="76" t="s">
        <v>274</v>
      </c>
      <c r="B119" s="95" t="s">
        <v>275</v>
      </c>
      <c r="C119" s="60"/>
      <c r="D119" s="84"/>
      <c r="E119" s="60">
        <v>50</v>
      </c>
      <c r="F119" s="60">
        <v>182</v>
      </c>
      <c r="G119" s="60">
        <v>182</v>
      </c>
      <c r="H119" s="60"/>
      <c r="I119" s="60"/>
      <c r="J119" s="83"/>
    </row>
    <row r="120" spans="1:10" ht="16.5">
      <c r="A120" s="76" t="s">
        <v>276</v>
      </c>
      <c r="B120" s="95" t="s">
        <v>277</v>
      </c>
      <c r="C120" s="60"/>
      <c r="D120" s="84"/>
      <c r="E120" s="60">
        <v>50</v>
      </c>
      <c r="F120" s="60">
        <v>144</v>
      </c>
      <c r="G120" s="60">
        <v>144</v>
      </c>
      <c r="H120" s="60"/>
      <c r="I120" s="60"/>
      <c r="J120" s="83"/>
    </row>
    <row r="121" spans="1:10" ht="16.5">
      <c r="A121" s="76" t="s">
        <v>98</v>
      </c>
      <c r="B121" s="95" t="s">
        <v>99</v>
      </c>
      <c r="C121" s="60"/>
      <c r="D121" s="84"/>
      <c r="E121" s="60">
        <v>150</v>
      </c>
      <c r="F121" s="60">
        <v>150</v>
      </c>
      <c r="G121" s="60">
        <v>150</v>
      </c>
      <c r="H121" s="60">
        <v>200</v>
      </c>
      <c r="I121" s="60">
        <v>200</v>
      </c>
      <c r="J121" s="83"/>
    </row>
    <row r="122" spans="1:10" ht="16.5">
      <c r="A122" s="76" t="s">
        <v>278</v>
      </c>
      <c r="B122" s="95" t="s">
        <v>279</v>
      </c>
      <c r="C122" s="60"/>
      <c r="D122" s="84"/>
      <c r="E122" s="60"/>
      <c r="F122" s="60">
        <v>177</v>
      </c>
      <c r="G122" s="60">
        <v>177</v>
      </c>
      <c r="H122" s="60"/>
      <c r="I122" s="60"/>
      <c r="J122" s="83"/>
    </row>
    <row r="123" spans="1:10" ht="16.5">
      <c r="A123" s="76" t="s">
        <v>280</v>
      </c>
      <c r="B123" s="95" t="s">
        <v>281</v>
      </c>
      <c r="C123" s="60">
        <v>35262</v>
      </c>
      <c r="D123" s="84">
        <v>17953</v>
      </c>
      <c r="E123" s="60">
        <v>4084</v>
      </c>
      <c r="F123" s="60">
        <v>4407</v>
      </c>
      <c r="G123" s="60">
        <v>4407</v>
      </c>
      <c r="H123" s="60"/>
      <c r="I123" s="60"/>
      <c r="J123" s="83"/>
    </row>
    <row r="124" spans="1:10" ht="16.5">
      <c r="A124" s="76" t="s">
        <v>282</v>
      </c>
      <c r="B124" s="95" t="s">
        <v>283</v>
      </c>
      <c r="C124" s="60">
        <v>6610</v>
      </c>
      <c r="D124" s="84">
        <v>5618</v>
      </c>
      <c r="E124" s="60">
        <v>1056</v>
      </c>
      <c r="F124" s="60">
        <v>1281</v>
      </c>
      <c r="G124" s="60">
        <v>1281</v>
      </c>
      <c r="H124" s="60"/>
      <c r="I124" s="60"/>
      <c r="J124" s="83"/>
    </row>
    <row r="125" spans="1:10" ht="16.5">
      <c r="A125" s="76" t="s">
        <v>284</v>
      </c>
      <c r="B125" s="95" t="s">
        <v>285</v>
      </c>
      <c r="C125" s="60">
        <v>14848</v>
      </c>
      <c r="D125" s="84">
        <v>8500</v>
      </c>
      <c r="E125" s="60">
        <v>3250</v>
      </c>
      <c r="F125" s="60">
        <v>3250</v>
      </c>
      <c r="G125" s="60">
        <v>3250</v>
      </c>
      <c r="H125" s="60"/>
      <c r="I125" s="60"/>
      <c r="J125" s="83"/>
    </row>
    <row r="126" spans="1:10" ht="16.5">
      <c r="A126" s="76" t="s">
        <v>100</v>
      </c>
      <c r="B126" s="95" t="s">
        <v>101</v>
      </c>
      <c r="C126" s="60"/>
      <c r="D126" s="84"/>
      <c r="E126" s="60">
        <v>500</v>
      </c>
      <c r="F126" s="60">
        <v>500</v>
      </c>
      <c r="G126" s="60">
        <v>500</v>
      </c>
      <c r="H126" s="60"/>
      <c r="I126" s="60"/>
      <c r="J126" s="83"/>
    </row>
    <row r="127" spans="1:10" ht="16.5">
      <c r="A127" s="76" t="s">
        <v>102</v>
      </c>
      <c r="B127" s="95" t="s">
        <v>103</v>
      </c>
      <c r="C127" s="60"/>
      <c r="D127" s="84"/>
      <c r="E127" s="60">
        <v>200</v>
      </c>
      <c r="F127" s="60">
        <v>4726</v>
      </c>
      <c r="G127" s="60">
        <v>4726</v>
      </c>
      <c r="H127" s="60">
        <v>10</v>
      </c>
      <c r="I127" s="60">
        <v>10</v>
      </c>
      <c r="J127" s="83"/>
    </row>
    <row r="128" spans="1:10" ht="16.5">
      <c r="A128" s="71" t="s">
        <v>106</v>
      </c>
      <c r="B128" s="72" t="s">
        <v>107</v>
      </c>
      <c r="C128" s="60"/>
      <c r="D128" s="84"/>
      <c r="E128" s="60"/>
      <c r="F128" s="60">
        <v>1908</v>
      </c>
      <c r="G128" s="60">
        <v>1908</v>
      </c>
      <c r="H128" s="60">
        <v>200</v>
      </c>
      <c r="I128" s="60">
        <v>200</v>
      </c>
      <c r="J128" s="83"/>
    </row>
    <row r="129" spans="1:10" ht="16.5">
      <c r="A129" s="76" t="s">
        <v>286</v>
      </c>
      <c r="B129" s="95" t="s">
        <v>287</v>
      </c>
      <c r="C129" s="60"/>
      <c r="D129" s="84"/>
      <c r="E129" s="60">
        <v>200</v>
      </c>
      <c r="F129" s="60">
        <v>200</v>
      </c>
      <c r="G129" s="60">
        <v>200</v>
      </c>
      <c r="H129" s="60"/>
      <c r="I129" s="60"/>
      <c r="J129" s="83"/>
    </row>
    <row r="130" spans="1:10" ht="16.5">
      <c r="A130" s="76" t="s">
        <v>118</v>
      </c>
      <c r="B130" s="95" t="s">
        <v>119</v>
      </c>
      <c r="C130" s="60"/>
      <c r="D130" s="84"/>
      <c r="E130" s="60">
        <v>150</v>
      </c>
      <c r="F130" s="60">
        <v>150</v>
      </c>
      <c r="G130" s="60">
        <v>150</v>
      </c>
      <c r="H130" s="60"/>
      <c r="I130" s="60"/>
      <c r="J130" s="83"/>
    </row>
    <row r="131" spans="1:10" ht="17.25" customHeight="1">
      <c r="A131" s="76" t="s">
        <v>122</v>
      </c>
      <c r="B131" s="95" t="s">
        <v>288</v>
      </c>
      <c r="C131" s="60"/>
      <c r="D131" s="84"/>
      <c r="E131" s="60">
        <v>50</v>
      </c>
      <c r="F131" s="60">
        <v>50</v>
      </c>
      <c r="G131" s="60">
        <v>50</v>
      </c>
      <c r="H131" s="60"/>
      <c r="I131" s="60"/>
      <c r="J131" s="83"/>
    </row>
    <row r="132" spans="1:10" ht="17.25" customHeight="1">
      <c r="A132" s="76" t="s">
        <v>289</v>
      </c>
      <c r="B132" s="95" t="s">
        <v>290</v>
      </c>
      <c r="C132" s="60">
        <v>8048</v>
      </c>
      <c r="D132" s="84">
        <v>7425</v>
      </c>
      <c r="E132" s="60">
        <v>1406</v>
      </c>
      <c r="F132" s="60">
        <v>1406</v>
      </c>
      <c r="G132" s="60">
        <v>1406</v>
      </c>
      <c r="H132" s="60">
        <v>1406</v>
      </c>
      <c r="I132" s="60">
        <v>1406</v>
      </c>
      <c r="J132" s="83"/>
    </row>
    <row r="133" spans="1:10" ht="17.25" customHeight="1">
      <c r="A133" s="76" t="s">
        <v>146</v>
      </c>
      <c r="B133" s="95" t="s">
        <v>147</v>
      </c>
      <c r="C133" s="60"/>
      <c r="D133" s="84"/>
      <c r="E133" s="60">
        <v>300</v>
      </c>
      <c r="F133" s="60">
        <v>300</v>
      </c>
      <c r="G133" s="60">
        <v>300</v>
      </c>
      <c r="H133" s="60">
        <v>380</v>
      </c>
      <c r="I133" s="60">
        <v>380</v>
      </c>
      <c r="J133" s="83"/>
    </row>
    <row r="134" spans="1:10" ht="17.25" customHeight="1">
      <c r="A134" s="76" t="s">
        <v>291</v>
      </c>
      <c r="B134" s="95" t="s">
        <v>292</v>
      </c>
      <c r="C134" s="60"/>
      <c r="D134" s="84"/>
      <c r="E134" s="60">
        <v>150</v>
      </c>
      <c r="F134" s="60">
        <v>150</v>
      </c>
      <c r="G134" s="60">
        <v>150</v>
      </c>
      <c r="H134" s="60"/>
      <c r="I134" s="60"/>
      <c r="J134" s="83"/>
    </row>
    <row r="135" spans="1:10" ht="17.25" customHeight="1">
      <c r="A135" s="76" t="s">
        <v>148</v>
      </c>
      <c r="B135" s="95" t="s">
        <v>149</v>
      </c>
      <c r="C135" s="60"/>
      <c r="D135" s="84"/>
      <c r="E135" s="60">
        <v>800</v>
      </c>
      <c r="F135" s="60">
        <v>800</v>
      </c>
      <c r="G135" s="60">
        <v>800</v>
      </c>
      <c r="H135" s="60"/>
      <c r="I135" s="60"/>
      <c r="J135" s="83"/>
    </row>
    <row r="136" spans="1:10" ht="17.25" customHeight="1">
      <c r="A136" s="76" t="s">
        <v>150</v>
      </c>
      <c r="B136" s="95" t="s">
        <v>151</v>
      </c>
      <c r="C136" s="60"/>
      <c r="D136" s="84"/>
      <c r="E136" s="60">
        <v>95</v>
      </c>
      <c r="F136" s="60">
        <v>95</v>
      </c>
      <c r="G136" s="60">
        <v>95</v>
      </c>
      <c r="H136" s="60"/>
      <c r="I136" s="60"/>
      <c r="J136" s="83"/>
    </row>
    <row r="137" spans="1:10" ht="16.5">
      <c r="A137" s="76" t="s">
        <v>293</v>
      </c>
      <c r="B137" s="95" t="s">
        <v>294</v>
      </c>
      <c r="C137" s="60">
        <v>8650</v>
      </c>
      <c r="D137" s="84">
        <v>7785</v>
      </c>
      <c r="E137" s="60">
        <v>134</v>
      </c>
      <c r="F137" s="60">
        <v>1344</v>
      </c>
      <c r="G137" s="60">
        <v>1344</v>
      </c>
      <c r="H137" s="60">
        <v>134</v>
      </c>
      <c r="I137" s="60">
        <v>134</v>
      </c>
      <c r="J137" s="83"/>
    </row>
    <row r="138" spans="1:10" ht="16.5">
      <c r="A138" s="76" t="s">
        <v>152</v>
      </c>
      <c r="B138" s="95" t="s">
        <v>153</v>
      </c>
      <c r="C138" s="60"/>
      <c r="D138" s="84"/>
      <c r="E138" s="60">
        <v>100</v>
      </c>
      <c r="F138" s="60">
        <v>100</v>
      </c>
      <c r="G138" s="60">
        <v>100</v>
      </c>
      <c r="H138" s="60">
        <v>130</v>
      </c>
      <c r="I138" s="60">
        <v>130</v>
      </c>
      <c r="J138" s="83"/>
    </row>
    <row r="139" spans="1:10" ht="33">
      <c r="A139" s="76" t="s">
        <v>158</v>
      </c>
      <c r="B139" s="95" t="s">
        <v>159</v>
      </c>
      <c r="C139" s="60">
        <v>9984</v>
      </c>
      <c r="D139" s="84">
        <v>8487</v>
      </c>
      <c r="E139" s="60">
        <v>754</v>
      </c>
      <c r="F139" s="60">
        <v>3527</v>
      </c>
      <c r="G139" s="60">
        <v>3527</v>
      </c>
      <c r="H139" s="60"/>
      <c r="I139" s="60"/>
      <c r="J139" s="83"/>
    </row>
    <row r="140" spans="1:10" ht="16.5">
      <c r="A140" s="76" t="s">
        <v>295</v>
      </c>
      <c r="B140" s="95" t="s">
        <v>296</v>
      </c>
      <c r="C140" s="60">
        <v>2917</v>
      </c>
      <c r="D140" s="84"/>
      <c r="E140" s="60">
        <v>1652</v>
      </c>
      <c r="F140" s="60">
        <v>1812</v>
      </c>
      <c r="G140" s="60">
        <v>1812</v>
      </c>
      <c r="H140" s="60">
        <v>642</v>
      </c>
      <c r="I140" s="60">
        <v>642</v>
      </c>
      <c r="J140" s="83"/>
    </row>
    <row r="141" spans="1:10" ht="16.5">
      <c r="A141" s="76" t="s">
        <v>160</v>
      </c>
      <c r="B141" s="95" t="s">
        <v>161</v>
      </c>
      <c r="C141" s="60">
        <v>13349</v>
      </c>
      <c r="D141" s="84"/>
      <c r="E141" s="60">
        <v>1796</v>
      </c>
      <c r="F141" s="60">
        <v>2484</v>
      </c>
      <c r="G141" s="60">
        <v>2484</v>
      </c>
      <c r="H141" s="60">
        <v>1603</v>
      </c>
      <c r="I141" s="60">
        <v>1603</v>
      </c>
      <c r="J141" s="83"/>
    </row>
    <row r="142" spans="1:10" ht="16.5">
      <c r="A142" s="71" t="s">
        <v>162</v>
      </c>
      <c r="B142" s="72" t="s">
        <v>163</v>
      </c>
      <c r="C142" s="60"/>
      <c r="D142" s="84"/>
      <c r="E142" s="60"/>
      <c r="F142" s="60"/>
      <c r="G142" s="60"/>
      <c r="H142" s="60">
        <v>144</v>
      </c>
      <c r="I142" s="60">
        <v>144</v>
      </c>
      <c r="J142" s="83"/>
    </row>
    <row r="143" spans="1:10" ht="16.5">
      <c r="A143" s="76" t="s">
        <v>297</v>
      </c>
      <c r="B143" s="95" t="s">
        <v>298</v>
      </c>
      <c r="C143" s="60"/>
      <c r="D143" s="84"/>
      <c r="E143" s="60">
        <v>2147</v>
      </c>
      <c r="F143" s="60">
        <v>2147</v>
      </c>
      <c r="G143" s="60">
        <v>2147</v>
      </c>
      <c r="H143" s="60"/>
      <c r="I143" s="60"/>
      <c r="J143" s="83"/>
    </row>
    <row r="144" spans="1:10" ht="16.5">
      <c r="A144" s="76" t="s">
        <v>166</v>
      </c>
      <c r="B144" s="95" t="s">
        <v>167</v>
      </c>
      <c r="C144" s="60"/>
      <c r="D144" s="83"/>
      <c r="E144" s="60"/>
      <c r="F144" s="60"/>
      <c r="G144" s="60"/>
      <c r="H144" s="60"/>
      <c r="I144" s="60"/>
      <c r="J144" s="83"/>
    </row>
    <row r="145" spans="1:10" ht="16.5">
      <c r="A145" s="76" t="s">
        <v>299</v>
      </c>
      <c r="B145" s="95" t="s">
        <v>300</v>
      </c>
      <c r="C145" s="60"/>
      <c r="D145" s="84"/>
      <c r="E145" s="60">
        <v>12450</v>
      </c>
      <c r="F145" s="60">
        <v>4293</v>
      </c>
      <c r="G145" s="60">
        <v>4293</v>
      </c>
      <c r="H145" s="60">
        <v>38296</v>
      </c>
      <c r="I145" s="60">
        <v>15000</v>
      </c>
      <c r="J145" s="83"/>
    </row>
    <row r="146" spans="1:10" ht="33">
      <c r="A146" s="76" t="s">
        <v>170</v>
      </c>
      <c r="B146" s="95" t="s">
        <v>171</v>
      </c>
      <c r="C146" s="60">
        <v>8493</v>
      </c>
      <c r="D146" s="83">
        <v>7218</v>
      </c>
      <c r="E146" s="60">
        <v>485</v>
      </c>
      <c r="F146" s="60">
        <v>1956</v>
      </c>
      <c r="G146" s="60">
        <v>1956</v>
      </c>
      <c r="H146" s="60">
        <v>282</v>
      </c>
      <c r="I146" s="60">
        <v>282</v>
      </c>
      <c r="J146" s="83"/>
    </row>
    <row r="147" spans="1:10" ht="16.5">
      <c r="A147" s="76" t="s">
        <v>172</v>
      </c>
      <c r="B147" s="95" t="s">
        <v>173</v>
      </c>
      <c r="C147" s="60"/>
      <c r="D147" s="83"/>
      <c r="E147" s="60">
        <v>200</v>
      </c>
      <c r="F147" s="60">
        <v>200</v>
      </c>
      <c r="G147" s="60">
        <v>200</v>
      </c>
      <c r="H147" s="60">
        <v>120</v>
      </c>
      <c r="I147" s="60">
        <v>120</v>
      </c>
      <c r="J147" s="83"/>
    </row>
    <row r="148" spans="1:10" ht="16.5">
      <c r="A148" s="76" t="s">
        <v>301</v>
      </c>
      <c r="B148" s="95" t="s">
        <v>302</v>
      </c>
      <c r="C148" s="60">
        <v>1076</v>
      </c>
      <c r="D148" s="83">
        <v>968</v>
      </c>
      <c r="E148" s="60">
        <v>705</v>
      </c>
      <c r="F148" s="60">
        <v>705</v>
      </c>
      <c r="G148" s="60">
        <v>705</v>
      </c>
      <c r="H148" s="60">
        <v>200</v>
      </c>
      <c r="I148" s="60">
        <v>200</v>
      </c>
      <c r="J148" s="83"/>
    </row>
    <row r="149" spans="1:10" ht="16.5">
      <c r="A149" s="71" t="s">
        <v>174</v>
      </c>
      <c r="B149" s="72" t="s">
        <v>175</v>
      </c>
      <c r="C149" s="60"/>
      <c r="D149" s="83"/>
      <c r="E149" s="60"/>
      <c r="F149" s="60">
        <v>18</v>
      </c>
      <c r="G149" s="60">
        <v>18</v>
      </c>
      <c r="H149" s="60"/>
      <c r="I149" s="60"/>
      <c r="J149" s="83"/>
    </row>
    <row r="150" spans="1:10" ht="16.5">
      <c r="A150" s="76" t="s">
        <v>303</v>
      </c>
      <c r="B150" s="95" t="s">
        <v>304</v>
      </c>
      <c r="C150" s="60">
        <v>13382</v>
      </c>
      <c r="D150" s="83">
        <v>8359</v>
      </c>
      <c r="E150" s="60">
        <v>2600</v>
      </c>
      <c r="F150" s="60">
        <v>3400</v>
      </c>
      <c r="G150" s="60">
        <v>3400</v>
      </c>
      <c r="H150" s="60">
        <v>130</v>
      </c>
      <c r="I150" s="60">
        <v>130</v>
      </c>
      <c r="J150" s="83"/>
    </row>
    <row r="151" spans="1:10" ht="16.5">
      <c r="A151" s="76" t="s">
        <v>305</v>
      </c>
      <c r="B151" s="95" t="s">
        <v>306</v>
      </c>
      <c r="C151" s="60">
        <v>5250</v>
      </c>
      <c r="D151" s="83">
        <v>5250</v>
      </c>
      <c r="E151" s="60">
        <v>1000</v>
      </c>
      <c r="F151" s="60">
        <v>1000</v>
      </c>
      <c r="G151" s="60">
        <v>1000</v>
      </c>
      <c r="H151" s="60"/>
      <c r="I151" s="60"/>
      <c r="J151" s="83"/>
    </row>
    <row r="152" spans="1:10" ht="16.5">
      <c r="A152" s="71" t="s">
        <v>176</v>
      </c>
      <c r="B152" s="72" t="s">
        <v>177</v>
      </c>
      <c r="C152" s="60"/>
      <c r="D152" s="83"/>
      <c r="E152" s="60"/>
      <c r="F152" s="60"/>
      <c r="G152" s="60"/>
      <c r="H152" s="60">
        <v>200</v>
      </c>
      <c r="I152" s="60">
        <v>200</v>
      </c>
      <c r="J152" s="83"/>
    </row>
    <row r="153" spans="1:10" ht="16.5">
      <c r="A153" s="76" t="s">
        <v>307</v>
      </c>
      <c r="B153" s="95" t="s">
        <v>308</v>
      </c>
      <c r="C153" s="60">
        <v>9595</v>
      </c>
      <c r="D153" s="83">
        <v>8156</v>
      </c>
      <c r="E153" s="60">
        <v>884</v>
      </c>
      <c r="F153" s="60">
        <v>5861</v>
      </c>
      <c r="G153" s="60">
        <v>5861</v>
      </c>
      <c r="H153" s="60"/>
      <c r="I153" s="60"/>
      <c r="J153" s="83"/>
    </row>
    <row r="154" spans="1:10" ht="16.5">
      <c r="A154" s="76" t="s">
        <v>309</v>
      </c>
      <c r="B154" s="95" t="s">
        <v>310</v>
      </c>
      <c r="C154" s="60">
        <v>8932</v>
      </c>
      <c r="D154" s="83">
        <v>7592</v>
      </c>
      <c r="E154" s="60">
        <v>648</v>
      </c>
      <c r="F154" s="60">
        <v>1978</v>
      </c>
      <c r="G154" s="60">
        <v>1978</v>
      </c>
      <c r="H154" s="60"/>
      <c r="I154" s="60"/>
      <c r="J154" s="83"/>
    </row>
    <row r="155" spans="1:10" ht="16.5">
      <c r="A155" s="76" t="s">
        <v>180</v>
      </c>
      <c r="B155" s="95" t="s">
        <v>181</v>
      </c>
      <c r="C155" s="60"/>
      <c r="D155" s="83"/>
      <c r="E155" s="60">
        <v>200</v>
      </c>
      <c r="F155" s="60">
        <v>2796</v>
      </c>
      <c r="G155" s="60">
        <v>2796</v>
      </c>
      <c r="H155" s="60">
        <v>1300</v>
      </c>
      <c r="I155" s="60">
        <v>1300</v>
      </c>
      <c r="J155" s="83"/>
    </row>
    <row r="156" spans="1:10" ht="16.5">
      <c r="A156" s="76" t="s">
        <v>311</v>
      </c>
      <c r="B156" s="95" t="s">
        <v>312</v>
      </c>
      <c r="C156" s="60">
        <v>4540</v>
      </c>
      <c r="D156" s="83">
        <v>3848</v>
      </c>
      <c r="E156" s="60">
        <v>474</v>
      </c>
      <c r="F156" s="60">
        <v>1965</v>
      </c>
      <c r="G156" s="60">
        <v>1965</v>
      </c>
      <c r="H156" s="60"/>
      <c r="I156" s="60"/>
      <c r="J156" s="83"/>
    </row>
    <row r="157" spans="1:10" ht="16.5">
      <c r="A157" s="76" t="s">
        <v>190</v>
      </c>
      <c r="B157" s="95" t="s">
        <v>313</v>
      </c>
      <c r="C157" s="60"/>
      <c r="D157" s="83"/>
      <c r="E157" s="60">
        <v>200</v>
      </c>
      <c r="F157" s="60">
        <v>505</v>
      </c>
      <c r="G157" s="60">
        <v>505</v>
      </c>
      <c r="H157" s="60">
        <v>200</v>
      </c>
      <c r="I157" s="60">
        <v>600</v>
      </c>
      <c r="J157" s="83"/>
    </row>
    <row r="158" spans="1:10" ht="16.5">
      <c r="A158" s="76" t="s">
        <v>222</v>
      </c>
      <c r="B158" s="95" t="s">
        <v>223</v>
      </c>
      <c r="C158" s="60"/>
      <c r="D158" s="83"/>
      <c r="E158" s="60">
        <v>150</v>
      </c>
      <c r="F158" s="60">
        <v>150</v>
      </c>
      <c r="G158" s="60">
        <v>150</v>
      </c>
      <c r="H158" s="60">
        <v>50</v>
      </c>
      <c r="I158" s="60">
        <v>50</v>
      </c>
      <c r="J158" s="83"/>
    </row>
    <row r="159" spans="1:10" ht="33">
      <c r="A159" s="76" t="s">
        <v>314</v>
      </c>
      <c r="B159" s="82" t="s">
        <v>315</v>
      </c>
      <c r="C159" s="60">
        <v>6177</v>
      </c>
      <c r="D159" s="83">
        <v>5713</v>
      </c>
      <c r="E159" s="60">
        <v>4440</v>
      </c>
      <c r="F159" s="60">
        <v>4440</v>
      </c>
      <c r="G159" s="60">
        <v>4440</v>
      </c>
      <c r="H159" s="60"/>
      <c r="I159" s="60"/>
      <c r="J159" s="83"/>
    </row>
    <row r="160" spans="1:10" ht="16.5">
      <c r="A160" s="76" t="s">
        <v>236</v>
      </c>
      <c r="B160" s="77" t="s">
        <v>237</v>
      </c>
      <c r="C160" s="60"/>
      <c r="D160" s="83"/>
      <c r="E160" s="60"/>
      <c r="F160" s="84">
        <v>100</v>
      </c>
      <c r="G160" s="84">
        <v>100</v>
      </c>
      <c r="H160" s="84"/>
      <c r="I160" s="84"/>
      <c r="J160" s="83"/>
    </row>
    <row r="161" spans="1:10" ht="16.5">
      <c r="A161" s="76" t="s">
        <v>316</v>
      </c>
      <c r="B161" s="95" t="s">
        <v>317</v>
      </c>
      <c r="C161" s="60">
        <v>365</v>
      </c>
      <c r="D161" s="83">
        <v>211</v>
      </c>
      <c r="E161" s="60"/>
      <c r="F161" s="84">
        <v>20</v>
      </c>
      <c r="G161" s="84">
        <v>20</v>
      </c>
      <c r="H161" s="84">
        <v>300</v>
      </c>
      <c r="I161" s="84">
        <v>300</v>
      </c>
      <c r="J161" s="83"/>
    </row>
    <row r="162" spans="1:10" ht="16.5">
      <c r="A162" s="76" t="s">
        <v>318</v>
      </c>
      <c r="B162" s="95" t="s">
        <v>319</v>
      </c>
      <c r="C162" s="60">
        <v>1118</v>
      </c>
      <c r="D162" s="83">
        <v>838</v>
      </c>
      <c r="E162" s="60"/>
      <c r="F162" s="84">
        <v>20</v>
      </c>
      <c r="G162" s="84">
        <v>20</v>
      </c>
      <c r="H162" s="84">
        <v>1050</v>
      </c>
      <c r="I162" s="84">
        <v>1050</v>
      </c>
      <c r="J162" s="83"/>
    </row>
    <row r="163" spans="1:10" ht="16.5">
      <c r="A163" s="76" t="s">
        <v>320</v>
      </c>
      <c r="B163" s="95" t="s">
        <v>321</v>
      </c>
      <c r="C163" s="60">
        <v>870</v>
      </c>
      <c r="D163" s="83">
        <v>516</v>
      </c>
      <c r="E163" s="60"/>
      <c r="F163" s="84">
        <v>20</v>
      </c>
      <c r="G163" s="84">
        <v>20</v>
      </c>
      <c r="H163" s="84">
        <v>800</v>
      </c>
      <c r="I163" s="84">
        <v>800</v>
      </c>
      <c r="J163" s="83"/>
    </row>
    <row r="164" spans="1:10" ht="16.5">
      <c r="A164" s="76" t="s">
        <v>322</v>
      </c>
      <c r="B164" s="95" t="s">
        <v>323</v>
      </c>
      <c r="C164" s="60">
        <v>2455</v>
      </c>
      <c r="D164" s="83">
        <v>2455</v>
      </c>
      <c r="E164" s="60"/>
      <c r="F164" s="84">
        <v>215</v>
      </c>
      <c r="G164" s="84">
        <v>215</v>
      </c>
      <c r="H164" s="84">
        <v>644</v>
      </c>
      <c r="I164" s="84">
        <v>1500</v>
      </c>
      <c r="J164" s="83"/>
    </row>
    <row r="165" spans="1:10" ht="17.25" thickBot="1">
      <c r="A165" s="96" t="s">
        <v>324</v>
      </c>
      <c r="B165" s="95" t="s">
        <v>325</v>
      </c>
      <c r="C165" s="60"/>
      <c r="D165" s="83"/>
      <c r="E165" s="60"/>
      <c r="F165" s="84"/>
      <c r="G165" s="84"/>
      <c r="H165" s="84">
        <v>1004</v>
      </c>
      <c r="I165" s="84">
        <v>4000</v>
      </c>
      <c r="J165" s="83"/>
    </row>
    <row r="166" spans="1:10" ht="17.25" thickBot="1">
      <c r="A166" s="97"/>
      <c r="B166" s="97" t="s">
        <v>19</v>
      </c>
      <c r="C166" s="97"/>
      <c r="D166" s="64"/>
      <c r="E166" s="58">
        <f>E4-E15</f>
        <v>27872</v>
      </c>
      <c r="F166" s="98">
        <f>F4-F15</f>
        <v>97421</v>
      </c>
      <c r="G166" s="98">
        <f>G4-G15</f>
        <v>193914</v>
      </c>
      <c r="H166" s="98">
        <f>H4-H15</f>
        <v>0</v>
      </c>
      <c r="I166" s="98">
        <f>I4-I15</f>
        <v>0</v>
      </c>
      <c r="J166" s="83"/>
    </row>
    <row r="167" spans="2:10" ht="16.5">
      <c r="B167" s="99"/>
      <c r="C167" s="99"/>
      <c r="D167" s="99"/>
      <c r="E167" s="83"/>
      <c r="F167" s="83"/>
      <c r="G167" s="83"/>
      <c r="H167" s="83"/>
      <c r="I167" s="83"/>
      <c r="J167" s="83"/>
    </row>
    <row r="168" spans="2:10" ht="16.5">
      <c r="B168" s="100"/>
      <c r="C168" s="101"/>
      <c r="D168" s="101"/>
      <c r="E168" s="50"/>
      <c r="F168" s="50"/>
      <c r="G168" s="50"/>
      <c r="H168" s="50"/>
      <c r="I168" s="50"/>
      <c r="J168" s="83"/>
    </row>
    <row r="169" spans="2:10" s="102" customFormat="1" ht="15.75" customHeight="1">
      <c r="B169" s="103"/>
      <c r="C169" s="103"/>
      <c r="D169" s="103"/>
      <c r="E169" s="104"/>
      <c r="F169" s="104"/>
      <c r="G169" s="104"/>
      <c r="H169" s="104"/>
      <c r="I169" s="104"/>
      <c r="J169" s="83"/>
    </row>
    <row r="170" spans="2:9" ht="16.5">
      <c r="B170" s="105"/>
      <c r="C170" s="105"/>
      <c r="D170" s="105"/>
      <c r="E170" s="106"/>
      <c r="F170" s="106"/>
      <c r="G170" s="106"/>
      <c r="H170" s="106"/>
      <c r="I170" s="106"/>
    </row>
    <row r="171" spans="2:10" s="107" customFormat="1" ht="16.5">
      <c r="B171" s="103"/>
      <c r="C171" s="103"/>
      <c r="D171" s="103"/>
      <c r="E171" s="108"/>
      <c r="F171" s="108"/>
      <c r="G171" s="108"/>
      <c r="H171" s="108"/>
      <c r="I171" s="108"/>
      <c r="J171" s="109"/>
    </row>
    <row r="172" spans="1:9" s="109" customFormat="1" ht="16.5">
      <c r="A172" s="110"/>
      <c r="B172" s="95"/>
      <c r="C172" s="83"/>
      <c r="D172" s="83"/>
      <c r="E172" s="83"/>
      <c r="F172" s="83"/>
      <c r="G172" s="83"/>
      <c r="H172" s="108"/>
      <c r="I172" s="108"/>
    </row>
    <row r="173" spans="1:9" s="109" customFormat="1" ht="16.5">
      <c r="A173" s="110"/>
      <c r="B173" s="95"/>
      <c r="C173" s="83"/>
      <c r="D173" s="83"/>
      <c r="E173" s="83"/>
      <c r="F173" s="83"/>
      <c r="G173" s="83"/>
      <c r="H173" s="108"/>
      <c r="I173" s="108"/>
    </row>
    <row r="174" spans="1:9" s="109" customFormat="1" ht="16.5">
      <c r="A174" s="110"/>
      <c r="B174" s="95"/>
      <c r="C174" s="83"/>
      <c r="D174" s="83"/>
      <c r="E174" s="83"/>
      <c r="F174" s="83"/>
      <c r="G174" s="83"/>
      <c r="H174" s="108"/>
      <c r="I174" s="108"/>
    </row>
    <row r="175" spans="1:9" s="109" customFormat="1" ht="16.5">
      <c r="A175" s="110"/>
      <c r="B175" s="95"/>
      <c r="C175" s="83"/>
      <c r="D175" s="83"/>
      <c r="E175" s="83"/>
      <c r="F175" s="83"/>
      <c r="G175" s="83"/>
      <c r="H175" s="108"/>
      <c r="I175" s="108"/>
    </row>
    <row r="176" spans="1:9" s="109" customFormat="1" ht="16.5">
      <c r="A176" s="110"/>
      <c r="B176" s="95"/>
      <c r="C176" s="83"/>
      <c r="D176" s="83"/>
      <c r="E176" s="83"/>
      <c r="F176" s="83"/>
      <c r="G176" s="83"/>
      <c r="H176" s="108"/>
      <c r="I176" s="108"/>
    </row>
    <row r="177" spans="1:9" s="109" customFormat="1" ht="16.5">
      <c r="A177" s="110"/>
      <c r="B177" s="95"/>
      <c r="C177" s="83"/>
      <c r="D177" s="83"/>
      <c r="E177" s="83"/>
      <c r="F177" s="83"/>
      <c r="G177" s="83"/>
      <c r="H177" s="108"/>
      <c r="I177" s="108"/>
    </row>
    <row r="178" spans="1:9" ht="16.5">
      <c r="A178" s="110"/>
      <c r="B178" s="95"/>
      <c r="C178" s="83"/>
      <c r="D178" s="83"/>
      <c r="E178" s="83"/>
      <c r="F178" s="83"/>
      <c r="G178" s="83"/>
      <c r="H178" s="111"/>
      <c r="I178" s="111"/>
    </row>
    <row r="179" spans="1:9" ht="16.5">
      <c r="A179" s="110"/>
      <c r="B179" s="95"/>
      <c r="C179" s="83"/>
      <c r="D179" s="83"/>
      <c r="E179" s="83"/>
      <c r="F179" s="83"/>
      <c r="G179" s="83"/>
      <c r="H179" s="111"/>
      <c r="I179" s="111"/>
    </row>
    <row r="180" spans="2:9" ht="16.5">
      <c r="B180" s="111"/>
      <c r="C180" s="111"/>
      <c r="D180" s="111"/>
      <c r="E180" s="111"/>
      <c r="F180" s="111"/>
      <c r="G180" s="111"/>
      <c r="H180" s="111"/>
      <c r="I180" s="111"/>
    </row>
    <row r="181" spans="2:9" ht="16.5">
      <c r="B181" s="111"/>
      <c r="C181" s="111"/>
      <c r="D181" s="111"/>
      <c r="E181" s="111"/>
      <c r="F181" s="111"/>
      <c r="G181" s="111"/>
      <c r="H181" s="111"/>
      <c r="I181" s="111"/>
    </row>
    <row r="182" spans="2:9" ht="16.5">
      <c r="B182" s="111"/>
      <c r="C182" s="111"/>
      <c r="D182" s="111"/>
      <c r="E182" s="111"/>
      <c r="F182" s="111"/>
      <c r="G182" s="111"/>
      <c r="H182" s="111"/>
      <c r="I182" s="111"/>
    </row>
    <row r="183" spans="2:9" ht="16.5">
      <c r="B183" s="50"/>
      <c r="C183" s="50"/>
      <c r="D183" s="50"/>
      <c r="E183" s="50"/>
      <c r="F183" s="50"/>
      <c r="G183" s="50"/>
      <c r="H183" s="50"/>
      <c r="I183" s="50"/>
    </row>
    <row r="184" spans="2:9" ht="16.5">
      <c r="B184" s="50"/>
      <c r="C184" s="50"/>
      <c r="D184" s="50"/>
      <c r="E184" s="50"/>
      <c r="F184" s="50"/>
      <c r="G184" s="50"/>
      <c r="H184" s="50"/>
      <c r="I184" s="50"/>
    </row>
    <row r="185" spans="2:9" ht="16.5">
      <c r="B185" s="50"/>
      <c r="C185" s="50"/>
      <c r="D185" s="50"/>
      <c r="E185" s="50"/>
      <c r="F185" s="50"/>
      <c r="G185" s="50"/>
      <c r="H185" s="50"/>
      <c r="I185" s="50"/>
    </row>
    <row r="186" spans="2:9" ht="16.5">
      <c r="B186" s="50"/>
      <c r="C186" s="50"/>
      <c r="D186" s="50"/>
      <c r="E186" s="50"/>
      <c r="F186" s="50"/>
      <c r="G186" s="50"/>
      <c r="H186" s="50"/>
      <c r="I186" s="50"/>
    </row>
    <row r="187" spans="2:9" ht="16.5">
      <c r="B187" s="50"/>
      <c r="C187" s="50"/>
      <c r="D187" s="50"/>
      <c r="E187" s="50"/>
      <c r="F187" s="50"/>
      <c r="G187" s="50"/>
      <c r="H187" s="50"/>
      <c r="I187" s="50"/>
    </row>
    <row r="188" spans="2:9" ht="16.5">
      <c r="B188" s="50"/>
      <c r="C188" s="50"/>
      <c r="D188" s="50"/>
      <c r="E188" s="50"/>
      <c r="F188" s="50"/>
      <c r="G188" s="50"/>
      <c r="H188" s="50"/>
      <c r="I188" s="50"/>
    </row>
    <row r="189" spans="2:9" ht="16.5">
      <c r="B189" s="50"/>
      <c r="C189" s="50"/>
      <c r="D189" s="50"/>
      <c r="E189" s="50"/>
      <c r="F189" s="50"/>
      <c r="G189" s="50"/>
      <c r="H189" s="50"/>
      <c r="I189" s="50"/>
    </row>
    <row r="190" spans="2:9" ht="16.5">
      <c r="B190" s="50"/>
      <c r="C190" s="50"/>
      <c r="D190" s="50"/>
      <c r="E190" s="50"/>
      <c r="F190" s="50"/>
      <c r="G190" s="50"/>
      <c r="H190" s="50"/>
      <c r="I190" s="50"/>
    </row>
    <row r="191" spans="2:9" ht="16.5">
      <c r="B191" s="50"/>
      <c r="C191" s="50"/>
      <c r="D191" s="50"/>
      <c r="E191" s="50"/>
      <c r="F191" s="50"/>
      <c r="G191" s="50"/>
      <c r="H191" s="50"/>
      <c r="I191" s="50"/>
    </row>
    <row r="192" spans="2:9" ht="16.5">
      <c r="B192" s="50"/>
      <c r="C192" s="50"/>
      <c r="D192" s="50"/>
      <c r="E192" s="50"/>
      <c r="F192" s="50"/>
      <c r="G192" s="50"/>
      <c r="H192" s="50"/>
      <c r="I192" s="50"/>
    </row>
    <row r="193" spans="2:9" ht="16.5">
      <c r="B193" s="50"/>
      <c r="C193" s="50"/>
      <c r="D193" s="50"/>
      <c r="E193" s="50"/>
      <c r="F193" s="50"/>
      <c r="G193" s="50"/>
      <c r="H193" s="50"/>
      <c r="I193" s="50"/>
    </row>
    <row r="194" spans="2:9" ht="16.5">
      <c r="B194" s="50"/>
      <c r="C194" s="50"/>
      <c r="D194" s="50"/>
      <c r="E194" s="50"/>
      <c r="F194" s="50"/>
      <c r="G194" s="50"/>
      <c r="H194" s="50"/>
      <c r="I194" s="50"/>
    </row>
    <row r="195" spans="2:9" ht="16.5">
      <c r="B195" s="50"/>
      <c r="C195" s="50"/>
      <c r="D195" s="50"/>
      <c r="E195" s="50"/>
      <c r="F195" s="50"/>
      <c r="G195" s="50"/>
      <c r="H195" s="50"/>
      <c r="I195" s="50"/>
    </row>
    <row r="196" spans="2:9" ht="16.5">
      <c r="B196" s="101"/>
      <c r="C196" s="101"/>
      <c r="D196" s="101"/>
      <c r="E196" s="50"/>
      <c r="F196" s="50"/>
      <c r="G196" s="50"/>
      <c r="H196" s="50"/>
      <c r="I196" s="50"/>
    </row>
    <row r="197" spans="2:9" ht="16.5">
      <c r="B197" s="50"/>
      <c r="C197" s="50"/>
      <c r="D197" s="50"/>
      <c r="E197" s="50"/>
      <c r="F197" s="50"/>
      <c r="G197" s="50"/>
      <c r="H197" s="50"/>
      <c r="I197" s="50"/>
    </row>
    <row r="198" spans="2:9" ht="16.5">
      <c r="B198" s="50"/>
      <c r="C198" s="50"/>
      <c r="D198" s="50"/>
      <c r="E198" s="50"/>
      <c r="F198" s="50"/>
      <c r="G198" s="50"/>
      <c r="H198" s="50"/>
      <c r="I198" s="50"/>
    </row>
    <row r="199" spans="2:9" ht="16.5">
      <c r="B199" s="50"/>
      <c r="C199" s="50"/>
      <c r="D199" s="50"/>
      <c r="E199" s="50"/>
      <c r="F199" s="50"/>
      <c r="G199" s="50"/>
      <c r="H199" s="50"/>
      <c r="I199" s="50"/>
    </row>
    <row r="200" spans="2:9" ht="16.5">
      <c r="B200" s="50"/>
      <c r="C200" s="50"/>
      <c r="D200" s="50"/>
      <c r="E200" s="50"/>
      <c r="F200" s="50"/>
      <c r="G200" s="50"/>
      <c r="H200" s="50"/>
      <c r="I200" s="50"/>
    </row>
    <row r="201" spans="2:9" ht="16.5">
      <c r="B201" s="50"/>
      <c r="C201" s="50"/>
      <c r="D201" s="50"/>
      <c r="E201" s="50"/>
      <c r="F201" s="50"/>
      <c r="G201" s="50"/>
      <c r="H201" s="50"/>
      <c r="I201" s="50"/>
    </row>
    <row r="202" spans="2:9" ht="16.5">
      <c r="B202" s="50"/>
      <c r="C202" s="50"/>
      <c r="D202" s="50"/>
      <c r="E202" s="50"/>
      <c r="F202" s="50"/>
      <c r="G202" s="50"/>
      <c r="H202" s="50"/>
      <c r="I202" s="50"/>
    </row>
    <row r="203" spans="2:9" ht="16.5">
      <c r="B203" s="50"/>
      <c r="C203" s="50"/>
      <c r="D203" s="50"/>
      <c r="E203" s="50"/>
      <c r="F203" s="50"/>
      <c r="G203" s="50"/>
      <c r="H203" s="50"/>
      <c r="I203" s="50"/>
    </row>
    <row r="204" spans="2:9" ht="16.5">
      <c r="B204" s="50"/>
      <c r="C204" s="50"/>
      <c r="D204" s="50"/>
      <c r="E204" s="50"/>
      <c r="F204" s="50"/>
      <c r="G204" s="50"/>
      <c r="H204" s="50"/>
      <c r="I204" s="50"/>
    </row>
    <row r="205" spans="2:9" ht="16.5">
      <c r="B205" s="50"/>
      <c r="C205" s="50"/>
      <c r="D205" s="50"/>
      <c r="E205" s="50"/>
      <c r="F205" s="50"/>
      <c r="G205" s="50"/>
      <c r="H205" s="50"/>
      <c r="I205" s="50"/>
    </row>
    <row r="206" spans="2:9" ht="16.5">
      <c r="B206" s="50"/>
      <c r="C206" s="50"/>
      <c r="D206" s="50"/>
      <c r="E206" s="50"/>
      <c r="F206" s="50"/>
      <c r="G206" s="50"/>
      <c r="H206" s="50"/>
      <c r="I206" s="50"/>
    </row>
    <row r="207" spans="2:9" ht="16.5">
      <c r="B207" s="50"/>
      <c r="C207" s="50"/>
      <c r="D207" s="50"/>
      <c r="E207" s="50"/>
      <c r="F207" s="50"/>
      <c r="G207" s="50"/>
      <c r="H207" s="50"/>
      <c r="I207" s="50"/>
    </row>
    <row r="208" spans="2:9" ht="16.5">
      <c r="B208" s="50"/>
      <c r="C208" s="50"/>
      <c r="D208" s="50"/>
      <c r="E208" s="50"/>
      <c r="F208" s="50"/>
      <c r="G208" s="50"/>
      <c r="H208" s="50"/>
      <c r="I208" s="50"/>
    </row>
    <row r="209" spans="2:9" ht="16.5">
      <c r="B209" s="50"/>
      <c r="C209" s="50"/>
      <c r="D209" s="50"/>
      <c r="E209" s="50"/>
      <c r="F209" s="50"/>
      <c r="G209" s="50"/>
      <c r="H209" s="50"/>
      <c r="I209" s="50"/>
    </row>
    <row r="210" spans="2:9" ht="16.5">
      <c r="B210" s="50"/>
      <c r="C210" s="50"/>
      <c r="D210" s="50"/>
      <c r="E210" s="50"/>
      <c r="F210" s="50"/>
      <c r="G210" s="50"/>
      <c r="H210" s="50"/>
      <c r="I210" s="50"/>
    </row>
    <row r="211" spans="2:9" ht="16.5">
      <c r="B211" s="50"/>
      <c r="C211" s="50"/>
      <c r="D211" s="50"/>
      <c r="E211" s="50"/>
      <c r="F211" s="50"/>
      <c r="G211" s="50"/>
      <c r="H211" s="50"/>
      <c r="I211" s="50"/>
    </row>
    <row r="212" spans="2:9" ht="16.5">
      <c r="B212" s="50"/>
      <c r="C212" s="50"/>
      <c r="D212" s="50"/>
      <c r="E212" s="50"/>
      <c r="F212" s="50"/>
      <c r="G212" s="50"/>
      <c r="H212" s="50"/>
      <c r="I212" s="50"/>
    </row>
    <row r="213" spans="2:9" ht="16.5">
      <c r="B213" s="50"/>
      <c r="C213" s="50"/>
      <c r="D213" s="50"/>
      <c r="E213" s="50"/>
      <c r="F213" s="50"/>
      <c r="G213" s="50"/>
      <c r="H213" s="50"/>
      <c r="I213" s="50"/>
    </row>
    <row r="214" spans="2:9" ht="16.5">
      <c r="B214" s="50"/>
      <c r="C214" s="50"/>
      <c r="D214" s="50"/>
      <c r="E214" s="50"/>
      <c r="F214" s="50"/>
      <c r="G214" s="50"/>
      <c r="H214" s="50"/>
      <c r="I214" s="50"/>
    </row>
    <row r="215" spans="2:9" ht="16.5">
      <c r="B215" s="50"/>
      <c r="C215" s="50"/>
      <c r="D215" s="50"/>
      <c r="E215" s="50"/>
      <c r="F215" s="50"/>
      <c r="G215" s="50"/>
      <c r="H215" s="50"/>
      <c r="I215" s="50"/>
    </row>
    <row r="216" spans="2:9" ht="16.5">
      <c r="B216" s="50"/>
      <c r="C216" s="50"/>
      <c r="D216" s="50"/>
      <c r="E216" s="50"/>
      <c r="F216" s="50"/>
      <c r="G216" s="50"/>
      <c r="H216" s="50"/>
      <c r="I216" s="50"/>
    </row>
    <row r="217" spans="2:9" ht="16.5">
      <c r="B217" s="50"/>
      <c r="C217" s="50"/>
      <c r="D217" s="50"/>
      <c r="E217" s="50"/>
      <c r="F217" s="50"/>
      <c r="G217" s="50"/>
      <c r="H217" s="50"/>
      <c r="I217" s="50"/>
    </row>
    <row r="218" spans="2:9" ht="16.5">
      <c r="B218" s="50"/>
      <c r="C218" s="50"/>
      <c r="D218" s="50"/>
      <c r="E218" s="50"/>
      <c r="F218" s="50"/>
      <c r="G218" s="50"/>
      <c r="H218" s="50"/>
      <c r="I218" s="50"/>
    </row>
    <row r="219" spans="2:9" ht="16.5">
      <c r="B219" s="50"/>
      <c r="C219" s="50"/>
      <c r="D219" s="50"/>
      <c r="E219" s="50"/>
      <c r="F219" s="50"/>
      <c r="G219" s="50"/>
      <c r="H219" s="50"/>
      <c r="I219" s="50"/>
    </row>
    <row r="220" spans="2:9" ht="16.5">
      <c r="B220" s="50"/>
      <c r="C220" s="50"/>
      <c r="D220" s="50"/>
      <c r="E220" s="50"/>
      <c r="F220" s="50"/>
      <c r="G220" s="50"/>
      <c r="H220" s="50"/>
      <c r="I220" s="50"/>
    </row>
    <row r="221" spans="2:9" ht="16.5">
      <c r="B221" s="50"/>
      <c r="C221" s="50"/>
      <c r="D221" s="50"/>
      <c r="E221" s="50"/>
      <c r="F221" s="50"/>
      <c r="G221" s="50"/>
      <c r="H221" s="50"/>
      <c r="I221" s="50"/>
    </row>
    <row r="222" spans="2:9" ht="16.5">
      <c r="B222" s="50"/>
      <c r="C222" s="50"/>
      <c r="D222" s="50"/>
      <c r="E222" s="50"/>
      <c r="F222" s="50"/>
      <c r="G222" s="50"/>
      <c r="H222" s="50"/>
      <c r="I222" s="50"/>
    </row>
    <row r="223" spans="2:9" ht="16.5">
      <c r="B223" s="50"/>
      <c r="C223" s="50"/>
      <c r="D223" s="50"/>
      <c r="E223" s="50"/>
      <c r="F223" s="50"/>
      <c r="G223" s="50"/>
      <c r="H223" s="50"/>
      <c r="I223" s="50"/>
    </row>
    <row r="224" spans="2:9" ht="16.5">
      <c r="B224" s="50"/>
      <c r="C224" s="50"/>
      <c r="D224" s="50"/>
      <c r="E224" s="50"/>
      <c r="F224" s="50"/>
      <c r="G224" s="50"/>
      <c r="H224" s="50"/>
      <c r="I224" s="50"/>
    </row>
    <row r="225" spans="2:9" ht="16.5">
      <c r="B225" s="50"/>
      <c r="C225" s="50"/>
      <c r="D225" s="50"/>
      <c r="E225" s="50"/>
      <c r="F225" s="50"/>
      <c r="G225" s="50"/>
      <c r="H225" s="50"/>
      <c r="I225" s="50"/>
    </row>
    <row r="226" spans="2:9" ht="16.5">
      <c r="B226" s="50"/>
      <c r="C226" s="50"/>
      <c r="D226" s="50"/>
      <c r="E226" s="50"/>
      <c r="F226" s="50"/>
      <c r="G226" s="50"/>
      <c r="H226" s="50"/>
      <c r="I226" s="50"/>
    </row>
    <row r="227" spans="2:9" ht="16.5">
      <c r="B227" s="50"/>
      <c r="C227" s="50"/>
      <c r="D227" s="50"/>
      <c r="E227" s="50"/>
      <c r="F227" s="50"/>
      <c r="G227" s="50"/>
      <c r="H227" s="50"/>
      <c r="I227" s="50"/>
    </row>
    <row r="228" spans="2:9" ht="16.5">
      <c r="B228" s="50"/>
      <c r="C228" s="50"/>
      <c r="D228" s="50"/>
      <c r="E228" s="50"/>
      <c r="F228" s="50"/>
      <c r="G228" s="50"/>
      <c r="H228" s="50"/>
      <c r="I228" s="50"/>
    </row>
  </sheetData>
  <printOptions horizontalCentered="1"/>
  <pageMargins left="0.4330708661417323" right="0.3937007874015748" top="0.5905511811023623" bottom="0.5905511811023623" header="0.5118110236220472" footer="0.4724409448818898"/>
  <pageSetup horizontalDpi="600" verticalDpi="600" orientation="portrait" paperSize="9" scale="50" r:id="rId3"/>
  <headerFooter alignWithMargins="0">
    <oddFooter>&amp;R&amp;P</oddFooter>
  </headerFooter>
  <rowBreaks count="1" manualBreakCount="1">
    <brk id="85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SheetLayoutView="70" workbookViewId="0" topLeftCell="A1">
      <selection activeCell="A1" sqref="A1"/>
    </sheetView>
  </sheetViews>
  <sheetFormatPr defaultColWidth="9.00390625" defaultRowHeight="12.75"/>
  <cols>
    <col min="1" max="1" width="71.125" style="0" customWidth="1"/>
    <col min="2" max="4" width="22.375" style="0" customWidth="1"/>
  </cols>
  <sheetData>
    <row r="1" spans="1:4" s="188" customFormat="1" ht="16.5" thickBot="1">
      <c r="A1" s="186"/>
      <c r="B1" s="187"/>
      <c r="D1" s="187" t="s">
        <v>66</v>
      </c>
    </row>
    <row r="2" spans="1:18" s="188" customFormat="1" ht="15.75">
      <c r="A2" s="189" t="s">
        <v>355</v>
      </c>
      <c r="B2" s="190" t="s">
        <v>29</v>
      </c>
      <c r="C2" s="190" t="s">
        <v>71</v>
      </c>
      <c r="D2" s="190" t="s">
        <v>29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s="188" customFormat="1" ht="16.5" thickBot="1">
      <c r="A3" s="192" t="s">
        <v>356</v>
      </c>
      <c r="B3" s="193" t="s">
        <v>46</v>
      </c>
      <c r="C3" s="193" t="s">
        <v>47</v>
      </c>
      <c r="D3" s="193" t="s">
        <v>387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4" ht="19.5" thickBot="1">
      <c r="A4" s="194" t="s">
        <v>357</v>
      </c>
      <c r="B4" s="195">
        <f>SUM(B5:B11)</f>
        <v>29277</v>
      </c>
      <c r="C4" s="195">
        <f>SUM(C5:C11)</f>
        <v>35279</v>
      </c>
      <c r="D4" s="195">
        <f>SUM(D5:D11)</f>
        <v>29277</v>
      </c>
    </row>
    <row r="5" spans="1:4" ht="18.75">
      <c r="A5" s="196" t="s">
        <v>2</v>
      </c>
      <c r="B5" s="197"/>
      <c r="C5" s="197">
        <v>5127</v>
      </c>
      <c r="D5" s="197"/>
    </row>
    <row r="6" spans="1:4" ht="18.75">
      <c r="A6" s="196" t="s">
        <v>358</v>
      </c>
      <c r="B6" s="197"/>
      <c r="C6" s="197">
        <v>875</v>
      </c>
      <c r="D6" s="197"/>
    </row>
    <row r="7" spans="1:4" ht="18.75">
      <c r="A7" s="196" t="s">
        <v>359</v>
      </c>
      <c r="B7" s="197">
        <v>300</v>
      </c>
      <c r="C7" s="197">
        <v>300</v>
      </c>
      <c r="D7" s="197">
        <v>300</v>
      </c>
    </row>
    <row r="8" spans="1:4" ht="18.75">
      <c r="A8" s="196" t="s">
        <v>360</v>
      </c>
      <c r="B8" s="197">
        <v>63</v>
      </c>
      <c r="C8" s="197">
        <v>63</v>
      </c>
      <c r="D8" s="197">
        <v>63</v>
      </c>
    </row>
    <row r="9" spans="1:4" ht="18.75">
      <c r="A9" s="196" t="s">
        <v>361</v>
      </c>
      <c r="B9" s="197"/>
      <c r="C9" s="197"/>
      <c r="D9" s="197"/>
    </row>
    <row r="10" spans="1:4" ht="18.75">
      <c r="A10" s="196" t="s">
        <v>362</v>
      </c>
      <c r="B10" s="197">
        <v>18659</v>
      </c>
      <c r="C10" s="197">
        <v>18659</v>
      </c>
      <c r="D10" s="197">
        <v>18659</v>
      </c>
    </row>
    <row r="11" spans="1:4" ht="19.5" thickBot="1">
      <c r="A11" s="196" t="s">
        <v>363</v>
      </c>
      <c r="B11" s="198">
        <v>10255</v>
      </c>
      <c r="C11" s="198">
        <v>10255</v>
      </c>
      <c r="D11" s="198">
        <v>10255</v>
      </c>
    </row>
    <row r="12" spans="1:4" ht="19.5" thickBot="1">
      <c r="A12" s="194" t="s">
        <v>333</v>
      </c>
      <c r="B12" s="199">
        <f>B14+B18</f>
        <v>29277</v>
      </c>
      <c r="C12" s="199">
        <f>C14+C18</f>
        <v>35279</v>
      </c>
      <c r="D12" s="199">
        <f>D14+D18</f>
        <v>29277</v>
      </c>
    </row>
    <row r="13" spans="1:4" ht="18.75">
      <c r="A13" s="200"/>
      <c r="B13" s="201"/>
      <c r="C13" s="201"/>
      <c r="D13" s="201"/>
    </row>
    <row r="14" spans="1:4" ht="18.75">
      <c r="A14" s="202" t="s">
        <v>9</v>
      </c>
      <c r="B14" s="203"/>
      <c r="C14" s="203">
        <f>SUM(C16:C17)</f>
        <v>620</v>
      </c>
      <c r="D14" s="203"/>
    </row>
    <row r="15" spans="1:4" ht="18.75">
      <c r="A15" s="204" t="s">
        <v>364</v>
      </c>
      <c r="B15" s="205"/>
      <c r="C15" s="205"/>
      <c r="D15" s="205"/>
    </row>
    <row r="16" spans="1:5" ht="18.75">
      <c r="A16" s="196" t="s">
        <v>365</v>
      </c>
      <c r="B16" s="198"/>
      <c r="C16" s="198">
        <v>620</v>
      </c>
      <c r="D16" s="198"/>
      <c r="E16" s="206"/>
    </row>
    <row r="17" spans="1:5" ht="18.75">
      <c r="A17" s="196"/>
      <c r="B17" s="198"/>
      <c r="C17" s="198"/>
      <c r="D17" s="198"/>
      <c r="E17" s="206"/>
    </row>
    <row r="18" spans="1:4" ht="18.75">
      <c r="A18" s="202" t="s">
        <v>10</v>
      </c>
      <c r="B18" s="203">
        <f>SUM(B19+B28)</f>
        <v>29277</v>
      </c>
      <c r="C18" s="203">
        <f>SUM(C19+C28)</f>
        <v>34659</v>
      </c>
      <c r="D18" s="203">
        <f>SUM(D19+D28)</f>
        <v>29277</v>
      </c>
    </row>
    <row r="19" spans="1:5" ht="18.75">
      <c r="A19" s="204" t="s">
        <v>366</v>
      </c>
      <c r="B19" s="205">
        <f>SUM(B20:B26)</f>
        <v>18722</v>
      </c>
      <c r="C19" s="205">
        <f>SUM(C20:C26)</f>
        <v>23460</v>
      </c>
      <c r="D19" s="205">
        <f>SUM(D20:D26)</f>
        <v>18722</v>
      </c>
      <c r="E19" s="206"/>
    </row>
    <row r="20" spans="1:5" s="37" customFormat="1" ht="31.5">
      <c r="A20" s="207" t="s">
        <v>367</v>
      </c>
      <c r="B20" s="198">
        <v>12318</v>
      </c>
      <c r="C20" s="198">
        <v>14572</v>
      </c>
      <c r="D20" s="198">
        <v>10518</v>
      </c>
      <c r="E20" s="208"/>
    </row>
    <row r="21" spans="1:5" ht="18.75">
      <c r="A21" s="196" t="s">
        <v>368</v>
      </c>
      <c r="B21" s="198">
        <v>2790</v>
      </c>
      <c r="C21" s="198">
        <v>3534</v>
      </c>
      <c r="D21" s="198">
        <v>2790</v>
      </c>
      <c r="E21" s="206"/>
    </row>
    <row r="22" spans="1:5" ht="18.75">
      <c r="A22" s="196" t="s">
        <v>369</v>
      </c>
      <c r="B22" s="198">
        <v>390</v>
      </c>
      <c r="C22" s="198">
        <v>390</v>
      </c>
      <c r="D22" s="198">
        <v>390</v>
      </c>
      <c r="E22" s="206"/>
    </row>
    <row r="23" spans="1:5" ht="18.75">
      <c r="A23" s="209" t="s">
        <v>370</v>
      </c>
      <c r="B23" s="198">
        <v>330</v>
      </c>
      <c r="C23" s="198">
        <v>400</v>
      </c>
      <c r="D23" s="198">
        <v>330</v>
      </c>
      <c r="E23" s="206"/>
    </row>
    <row r="24" spans="1:5" ht="31.5">
      <c r="A24" s="210" t="s">
        <v>371</v>
      </c>
      <c r="B24" s="198">
        <v>240</v>
      </c>
      <c r="C24" s="198">
        <v>240</v>
      </c>
      <c r="D24" s="198">
        <v>240</v>
      </c>
      <c r="E24" s="206"/>
    </row>
    <row r="25" spans="1:5" ht="18.75">
      <c r="A25" s="210" t="s">
        <v>372</v>
      </c>
      <c r="B25" s="198">
        <v>800</v>
      </c>
      <c r="C25" s="198">
        <v>800</v>
      </c>
      <c r="D25" s="198">
        <v>800</v>
      </c>
      <c r="E25" s="206"/>
    </row>
    <row r="26" spans="1:5" ht="18.75">
      <c r="A26" s="196" t="s">
        <v>373</v>
      </c>
      <c r="B26" s="198">
        <v>1854</v>
      </c>
      <c r="C26" s="198">
        <v>3524</v>
      </c>
      <c r="D26" s="211">
        <v>3654</v>
      </c>
      <c r="E26" s="206"/>
    </row>
    <row r="27" spans="1:5" ht="18.75">
      <c r="A27" s="196"/>
      <c r="B27" s="198"/>
      <c r="C27" s="198"/>
      <c r="D27" s="198"/>
      <c r="E27" s="206"/>
    </row>
    <row r="28" spans="1:5" s="213" customFormat="1" ht="18.75">
      <c r="A28" s="204" t="s">
        <v>364</v>
      </c>
      <c r="B28" s="205">
        <f>SUM(B29:B38)</f>
        <v>10555</v>
      </c>
      <c r="C28" s="205">
        <f>SUM(C29:C38)</f>
        <v>11199</v>
      </c>
      <c r="D28" s="205">
        <f>SUM(D29:D38)</f>
        <v>10555</v>
      </c>
      <c r="E28" s="212"/>
    </row>
    <row r="29" spans="1:5" ht="18.75">
      <c r="A29" s="196" t="s">
        <v>368</v>
      </c>
      <c r="B29" s="198">
        <v>1811</v>
      </c>
      <c r="C29" s="198">
        <v>1811</v>
      </c>
      <c r="D29" s="198">
        <v>1711</v>
      </c>
      <c r="E29" s="206"/>
    </row>
    <row r="30" spans="1:5" ht="18.75">
      <c r="A30" s="196" t="s">
        <v>374</v>
      </c>
      <c r="B30" s="198">
        <v>160</v>
      </c>
      <c r="C30" s="198">
        <v>160</v>
      </c>
      <c r="D30" s="198">
        <v>160</v>
      </c>
      <c r="E30" s="206"/>
    </row>
    <row r="31" spans="1:5" ht="18.75">
      <c r="A31" s="209" t="s">
        <v>375</v>
      </c>
      <c r="B31" s="198">
        <v>1184</v>
      </c>
      <c r="C31" s="198">
        <v>1301</v>
      </c>
      <c r="D31" s="198">
        <v>1084</v>
      </c>
      <c r="E31" s="214"/>
    </row>
    <row r="32" spans="1:5" ht="31.5">
      <c r="A32" s="210" t="s">
        <v>371</v>
      </c>
      <c r="B32" s="198">
        <v>154</v>
      </c>
      <c r="C32" s="198">
        <v>200</v>
      </c>
      <c r="D32" s="198">
        <v>154</v>
      </c>
      <c r="E32" s="214"/>
    </row>
    <row r="33" spans="1:5" ht="18.75">
      <c r="A33" s="210" t="s">
        <v>376</v>
      </c>
      <c r="B33" s="198">
        <v>60</v>
      </c>
      <c r="C33" s="198">
        <v>60</v>
      </c>
      <c r="D33" s="198">
        <v>60</v>
      </c>
      <c r="E33" s="214"/>
    </row>
    <row r="34" spans="1:5" ht="18.75">
      <c r="A34" s="209" t="s">
        <v>377</v>
      </c>
      <c r="B34" s="198">
        <v>5</v>
      </c>
      <c r="C34" s="198">
        <v>5</v>
      </c>
      <c r="D34" s="198">
        <v>5</v>
      </c>
      <c r="E34" s="214"/>
    </row>
    <row r="35" spans="1:5" ht="18.75">
      <c r="A35" s="196" t="s">
        <v>378</v>
      </c>
      <c r="B35" s="198">
        <v>325</v>
      </c>
      <c r="C35" s="198">
        <v>335</v>
      </c>
      <c r="D35" s="198">
        <v>325</v>
      </c>
      <c r="E35" s="214"/>
    </row>
    <row r="36" spans="1:5" ht="18.75">
      <c r="A36" s="196" t="s">
        <v>379</v>
      </c>
      <c r="B36" s="198">
        <v>6831</v>
      </c>
      <c r="C36" s="198">
        <v>7302</v>
      </c>
      <c r="D36" s="198">
        <v>7031</v>
      </c>
      <c r="E36" s="214"/>
    </row>
    <row r="37" spans="1:5" ht="18.75">
      <c r="A37" s="196" t="s">
        <v>380</v>
      </c>
      <c r="B37" s="198">
        <v>25</v>
      </c>
      <c r="C37" s="198"/>
      <c r="D37" s="198"/>
      <c r="E37" s="31"/>
    </row>
    <row r="38" spans="1:5" ht="19.5" thickBot="1">
      <c r="A38" s="196" t="s">
        <v>381</v>
      </c>
      <c r="B38" s="198"/>
      <c r="C38" s="198">
        <v>25</v>
      </c>
      <c r="D38" s="198">
        <v>25</v>
      </c>
      <c r="E38" s="31"/>
    </row>
    <row r="39" spans="1:5" ht="20.25" customHeight="1" thickBot="1">
      <c r="A39" s="194" t="s">
        <v>382</v>
      </c>
      <c r="B39" s="215"/>
      <c r="C39" s="215"/>
      <c r="D39" s="215"/>
      <c r="E39" s="30"/>
    </row>
    <row r="40" spans="1:5" ht="20.25" customHeight="1">
      <c r="A40" s="216"/>
      <c r="B40" s="217"/>
      <c r="C40" s="217"/>
      <c r="D40" s="217"/>
      <c r="E40" s="30"/>
    </row>
    <row r="41" spans="1:4" ht="18" customHeight="1">
      <c r="A41" s="216"/>
      <c r="B41" s="217"/>
      <c r="C41" s="218"/>
      <c r="D41" s="217"/>
    </row>
    <row r="42" spans="1:3" s="221" customFormat="1" ht="18" customHeight="1">
      <c r="A42" s="219"/>
      <c r="B42" s="220"/>
      <c r="C42" s="218"/>
    </row>
  </sheetData>
  <sheetProtection/>
  <printOptions horizontalCentered="1"/>
  <pageMargins left="0.57" right="0.53" top="1.220472440944882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62.625" style="173" customWidth="1"/>
    <col min="2" max="2" width="23.00390625" style="173" customWidth="1"/>
    <col min="3" max="3" width="22.75390625" style="173" customWidth="1"/>
    <col min="4" max="4" width="22.125" style="173" customWidth="1"/>
    <col min="5" max="6" width="9.125" style="173" customWidth="1"/>
    <col min="7" max="7" width="8.25390625" style="173" customWidth="1"/>
    <col min="8" max="16384" width="9.125" style="173" customWidth="1"/>
  </cols>
  <sheetData>
    <row r="2" spans="2:4" ht="16.5" thickBot="1">
      <c r="B2" s="174"/>
      <c r="C2" s="175"/>
      <c r="D2" s="222" t="s">
        <v>66</v>
      </c>
    </row>
    <row r="3" spans="1:4" ht="15">
      <c r="A3" s="176" t="s">
        <v>383</v>
      </c>
      <c r="B3" s="223" t="s">
        <v>342</v>
      </c>
      <c r="C3" s="224" t="s">
        <v>343</v>
      </c>
      <c r="D3" s="223" t="s">
        <v>342</v>
      </c>
    </row>
    <row r="4" spans="1:4" ht="15.75" thickBot="1">
      <c r="A4" s="177"/>
      <c r="B4" s="225">
        <v>2012</v>
      </c>
      <c r="C4" s="226">
        <v>2012</v>
      </c>
      <c r="D4" s="227">
        <v>2013</v>
      </c>
    </row>
    <row r="5" spans="1:4" ht="16.5" thickBot="1">
      <c r="A5" s="178" t="s">
        <v>1</v>
      </c>
      <c r="B5" s="156">
        <f>SUM(B6:B8)</f>
        <v>209</v>
      </c>
      <c r="C5" s="156">
        <f>SUM(C6:C8)</f>
        <v>410</v>
      </c>
      <c r="D5" s="156">
        <f>SUM(D6:D8)</f>
        <v>100</v>
      </c>
    </row>
    <row r="6" spans="1:4" ht="15.75">
      <c r="A6" s="159" t="s">
        <v>2</v>
      </c>
      <c r="B6" s="158">
        <v>109</v>
      </c>
      <c r="C6" s="158">
        <v>310</v>
      </c>
      <c r="D6" s="158">
        <f>C12</f>
        <v>0</v>
      </c>
    </row>
    <row r="7" spans="1:4" ht="15.75">
      <c r="A7" s="159" t="s">
        <v>384</v>
      </c>
      <c r="B7" s="158">
        <v>100</v>
      </c>
      <c r="C7" s="158">
        <v>100</v>
      </c>
      <c r="D7" s="158">
        <v>100</v>
      </c>
    </row>
    <row r="8" spans="1:4" ht="16.5" thickBot="1">
      <c r="A8" s="159"/>
      <c r="B8" s="158"/>
      <c r="C8" s="158"/>
      <c r="D8" s="158"/>
    </row>
    <row r="9" spans="1:4" ht="16.5" thickBot="1">
      <c r="A9" s="178" t="s">
        <v>8</v>
      </c>
      <c r="B9" s="163">
        <f>SUM(B10:B11)</f>
        <v>100</v>
      </c>
      <c r="C9" s="163">
        <f>SUM(C10:C11)</f>
        <v>410</v>
      </c>
      <c r="D9" s="163">
        <f>D10</f>
        <v>100</v>
      </c>
    </row>
    <row r="10" spans="1:4" ht="37.5" customHeight="1">
      <c r="A10" s="228" t="s">
        <v>385</v>
      </c>
      <c r="B10" s="229">
        <v>100</v>
      </c>
      <c r="C10" s="229">
        <v>410</v>
      </c>
      <c r="D10" s="229">
        <v>100</v>
      </c>
    </row>
    <row r="11" spans="1:4" ht="16.5" thickBot="1">
      <c r="A11" s="159"/>
      <c r="B11" s="158"/>
      <c r="C11" s="158"/>
      <c r="D11" s="158"/>
    </row>
    <row r="12" spans="1:6" ht="16.5" thickBot="1">
      <c r="A12" s="178" t="s">
        <v>19</v>
      </c>
      <c r="B12" s="163">
        <f>+B5-B9</f>
        <v>109</v>
      </c>
      <c r="C12" s="163">
        <f>+C5-C9</f>
        <v>0</v>
      </c>
      <c r="D12" s="163">
        <f>+D5-D9</f>
        <v>0</v>
      </c>
      <c r="F12" s="230"/>
    </row>
    <row r="13" spans="1:6" ht="15.75">
      <c r="A13" s="231"/>
      <c r="B13" s="232"/>
      <c r="C13" s="232"/>
      <c r="D13" s="232"/>
      <c r="F13" s="230"/>
    </row>
    <row r="14" spans="1:4" ht="30.75" customHeight="1">
      <c r="A14" s="233" t="s">
        <v>386</v>
      </c>
      <c r="B14" s="233"/>
      <c r="C14" s="233"/>
      <c r="D14" s="233"/>
    </row>
    <row r="15" spans="1:3" ht="15.75">
      <c r="A15" s="185"/>
      <c r="B15" s="234"/>
      <c r="C15" s="234"/>
    </row>
  </sheetData>
  <sheetProtection/>
  <mergeCells count="1">
    <mergeCell ref="A14:D14"/>
  </mergeCells>
  <printOptions horizont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portrait" paperSize="9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2012-11-01T13:02:11Z</cp:lastPrinted>
  <dcterms:created xsi:type="dcterms:W3CDTF">2006-08-01T08:49:10Z</dcterms:created>
  <dcterms:modified xsi:type="dcterms:W3CDTF">2013-01-04T08:24:24Z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K6F56YJ4D42X-542-65</vt:lpwstr>
  </property>
  <property fmtid="{D5CDD505-2E9C-101B-9397-08002B2CF9AE}" pid="3" name="_dlc_DocIdItemGuid">
    <vt:lpwstr>e6416ff3-7838-41a5-9bc7-05576d0e374f</vt:lpwstr>
  </property>
  <property fmtid="{D5CDD505-2E9C-101B-9397-08002B2CF9AE}" pid="4" name="_dlc_DocIdUrl">
    <vt:lpwstr>http://project.brno.cz/ORF/RI/_layouts/DocIdRedir.aspx?ID=K6F56YJ4D42X-542-65, K6F56YJ4D42X-542-65</vt:lpwstr>
  </property>
  <property fmtid="{D5CDD505-2E9C-101B-9397-08002B2CF9AE}" pid="5" name="Rok">
    <vt:lpwstr>2</vt:lpwstr>
  </property>
  <property fmtid="{D5CDD505-2E9C-101B-9397-08002B2CF9AE}" pid="6" name="Etapa">
    <vt:lpwstr>4</vt:lpwstr>
  </property>
  <property fmtid="{D5CDD505-2E9C-101B-9397-08002B2CF9AE}" pid="7" name="ContentTypeId">
    <vt:lpwstr>0x010100537EAB05C8125F43BFAC70B5765BD22D</vt:lpwstr>
  </property>
  <property fmtid="{D5CDD505-2E9C-101B-9397-08002B2CF9AE}" pid="8" name="ContentType">
    <vt:lpwstr>Dokument</vt:lpwstr>
  </property>
</Properties>
</file>