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tabRatio="842" activeTab="0"/>
  </bookViews>
  <sheets>
    <sheet name="Město" sheetId="1" r:id="rId1"/>
  </sheets>
  <definedNames>
    <definedName name="&#13;">#REF!</definedName>
    <definedName name="_xlnm.Print_Area" localSheetId="0">'Město'!$A$1:$D$78</definedName>
  </definedNames>
  <calcPr fullCalcOnLoad="1"/>
</workbook>
</file>

<file path=xl/comments1.xml><?xml version="1.0" encoding="utf-8"?>
<comments xmlns="http://schemas.openxmlformats.org/spreadsheetml/2006/main">
  <authors>
    <author>trnecka</author>
  </authors>
  <commentList>
    <comment ref="D51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FBV, FRB, FKEP</t>
        </r>
      </text>
    </comment>
  </commentList>
</comments>
</file>

<file path=xl/sharedStrings.xml><?xml version="1.0" encoding="utf-8"?>
<sst xmlns="http://schemas.openxmlformats.org/spreadsheetml/2006/main" count="115" uniqueCount="95">
  <si>
    <t>Daň z přidané hodnoty</t>
  </si>
  <si>
    <t>Správní poplatky</t>
  </si>
  <si>
    <t>Odvody přebytků organizací s přímým vztahem</t>
  </si>
  <si>
    <t>č.ř.</t>
  </si>
  <si>
    <t>položka</t>
  </si>
  <si>
    <t>PŘÍJMY</t>
  </si>
  <si>
    <t>podseskupení</t>
  </si>
  <si>
    <t>FINANCOVÁNÍ</t>
  </si>
  <si>
    <t>třída</t>
  </si>
  <si>
    <t xml:space="preserve">Daň z příjmů fyz. osob ze závislé činnosti a funkčních požitků </t>
  </si>
  <si>
    <t xml:space="preserve">Daň z příjmů fyz.osob ze samostatné výdělečné činnosti  </t>
  </si>
  <si>
    <t xml:space="preserve">Daň z příjmů právnických osob </t>
  </si>
  <si>
    <t xml:space="preserve">Daň z nemovitostí  </t>
  </si>
  <si>
    <t>133x</t>
  </si>
  <si>
    <t>134x</t>
  </si>
  <si>
    <t>tř. 1</t>
  </si>
  <si>
    <t>211x</t>
  </si>
  <si>
    <t xml:space="preserve">Příjmy z vlastní činnosti </t>
  </si>
  <si>
    <t>212x</t>
  </si>
  <si>
    <t>213x</t>
  </si>
  <si>
    <t xml:space="preserve">Příjmy z pronájmu majetku </t>
  </si>
  <si>
    <t>221x</t>
  </si>
  <si>
    <t xml:space="preserve">Přijaté sankční platby </t>
  </si>
  <si>
    <t>2 mimo výše uved.</t>
  </si>
  <si>
    <t>Jiné nedaňové příjmy</t>
  </si>
  <si>
    <t xml:space="preserve">tř. 2 </t>
  </si>
  <si>
    <t>311x</t>
  </si>
  <si>
    <t>tř. 3</t>
  </si>
  <si>
    <t>Financování celkem</t>
  </si>
  <si>
    <t>tř. 4</t>
  </si>
  <si>
    <t>VÝDAJE</t>
  </si>
  <si>
    <t>ZDROJE celkem</t>
  </si>
  <si>
    <t>PŘEHLED HOSPODAŘENÍ</t>
  </si>
  <si>
    <t xml:space="preserve"> </t>
  </si>
  <si>
    <t>Daňové výnosy (ř.1 až ř.6)</t>
  </si>
  <si>
    <t>Splátky půjček od městských částí</t>
  </si>
  <si>
    <t>6xxx</t>
  </si>
  <si>
    <t>tř. 8</t>
  </si>
  <si>
    <t>POTŘEBY celkem</t>
  </si>
  <si>
    <t>Příjmy celkem</t>
  </si>
  <si>
    <t>Výdaje celkem</t>
  </si>
  <si>
    <t xml:space="preserve">Kapitálové výdaje </t>
  </si>
  <si>
    <t>Poplatky a odvody v oblasti živ. prostředí</t>
  </si>
  <si>
    <t>Místní poplatky z vybraných činností a služeb</t>
  </si>
  <si>
    <t>136x</t>
  </si>
  <si>
    <t>214x</t>
  </si>
  <si>
    <t>Snížení financování (tvorba rezervy)</t>
  </si>
  <si>
    <t>tř. 1 až tř. 4</t>
  </si>
  <si>
    <t>tř. 6</t>
  </si>
  <si>
    <t>tř. 5 + tř. 6</t>
  </si>
  <si>
    <t>tř. 5 a tř. 6</t>
  </si>
  <si>
    <t>tř.5</t>
  </si>
  <si>
    <t>135x</t>
  </si>
  <si>
    <t>Ostatní odvody z vybraných činností služeb</t>
  </si>
  <si>
    <t>4131, 4132</t>
  </si>
  <si>
    <t>Převody z vlastních fondů</t>
  </si>
  <si>
    <t>Neinvestiční přijaté transfery od obcí z jiného okresu</t>
  </si>
  <si>
    <t>Daň z příjmů fyz. osob z kapitálových výnosů</t>
  </si>
  <si>
    <t>Transfery v rámci souhrnného dotačního vztahu</t>
  </si>
  <si>
    <t>Použití finančních prostředků minulých let</t>
  </si>
  <si>
    <t>Uhrazené splátky dlouhodobých přijatých úvěrů od EIB</t>
  </si>
  <si>
    <t>Výnosy z finančního majetku</t>
  </si>
  <si>
    <t>Neinvestiční transfery městským částem</t>
  </si>
  <si>
    <t>Příjmy z prodeje dlouhodobého majetku - ostatní</t>
  </si>
  <si>
    <t>Zapojení Fondu bytové výstavby</t>
  </si>
  <si>
    <t>Příjmy z prodeje dlouhodobého majetku - bytové domy a pozemky</t>
  </si>
  <si>
    <t>Zapojení/tvorba Fondu rozvoje bydlení</t>
  </si>
  <si>
    <t>Zapojení Fondu kofinancování evropských projektů</t>
  </si>
  <si>
    <t>Tvorba Fondu krytí škod</t>
  </si>
  <si>
    <r>
      <t>Daň z příjmů právnických osob za obce - rozpočtová činnost</t>
    </r>
    <r>
      <rPr>
        <vertAlign val="superscript"/>
        <sz val="12"/>
        <rFont val="Times New Roman CE"/>
        <family val="1"/>
      </rPr>
      <t>*)</t>
    </r>
  </si>
  <si>
    <t>Platy</t>
  </si>
  <si>
    <t>501x</t>
  </si>
  <si>
    <t>502x</t>
  </si>
  <si>
    <t>Ostatní platby za provedenou práci</t>
  </si>
  <si>
    <t>Rezervy rozpočtu</t>
  </si>
  <si>
    <t>Ostatní provozní výdaje</t>
  </si>
  <si>
    <t>5 mimo výše uved.</t>
  </si>
  <si>
    <t>516x</t>
  </si>
  <si>
    <t>Nákup služeb</t>
  </si>
  <si>
    <t>Opravy a udržování</t>
  </si>
  <si>
    <t>Neinvestiční transfer - DPmB, a.s.</t>
  </si>
  <si>
    <t>část 5213</t>
  </si>
  <si>
    <t>Schválený rozpočet</t>
  </si>
  <si>
    <t>*) DPPO za město z rozpočtové činnosti je v příjmech i ve výdajích ve stejné výši a neovlivňuje saldo příjmů a výdajů</t>
  </si>
  <si>
    <t>Schválená bilance zdrojů a výdajů města Brna na rok 2013 (v tis. Kč)</t>
  </si>
  <si>
    <t>Daňové příjmy celkem (ř.7 až ř.12)</t>
  </si>
  <si>
    <t>Nedaňové příjmy celkem (ř.14 až ř. 20)</t>
  </si>
  <si>
    <t>Kapitálové příjmy celkem (ř.22+ ř.23)</t>
  </si>
  <si>
    <t>Vlastní příjmy  (ř.19 + ř.21 + ř.24)</t>
  </si>
  <si>
    <t>Přijaté transfery celkem (ř.26 až ř.28)</t>
  </si>
  <si>
    <t>PŘÍJMY celkem (ř.25 + ř.29)</t>
  </si>
  <si>
    <t>Provozní výdaje celkem  (ř.1 až ř.9)</t>
  </si>
  <si>
    <t>Kapitálové výdaje celkem (ř.11)</t>
  </si>
  <si>
    <t>VÝDAJE celkem (ř.10 + ř.12)</t>
  </si>
  <si>
    <t>FINANCOVÁNÍ celkem (ř.1 až ř.7)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</si>
</sst>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_)"/>
    <numFmt numFmtId="167" formatCode="#,##0_);\(#,##0\)"/>
    <numFmt numFmtId="168" formatCode="000\ 00"/>
    <numFmt numFmtId="169" formatCode="#,##0.0_);\(#,##0.0\)"/>
    <numFmt numFmtId="170" formatCode="#\ ##,000&quot;Kč&quot;"/>
    <numFmt numFmtId="171" formatCode="#,##0_ ;\-#,##0\ "/>
    <numFmt numFmtId="172" formatCode="#,##0.00_ ;\-#,##0.00\ "/>
    <numFmt numFmtId="173" formatCode="#,##0.0000"/>
    <numFmt numFmtId="174" formatCode="#,##0.00&quot;Kč&quot;"/>
    <numFmt numFmtId="175" formatCode="0.0%"/>
    <numFmt numFmtId="176" formatCode="#,##0_ ;[Red]\-#,##0\ "/>
    <numFmt numFmtId="177" formatCode="#,##0.000"/>
  </numFmts>
  <fonts count="37">
    <font>
      <sz val="10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sz val="12"/>
      <name val="Times New Roman CE"/>
      <family val="1"/>
    </font>
    <font>
      <sz val="12"/>
      <name val="Arial"/>
      <family val="0"/>
    </font>
    <font>
      <sz val="10"/>
      <name val="Arial"/>
      <family val="0"/>
    </font>
    <font>
      <sz val="14"/>
      <name val="Times New Roman CE"/>
      <family val="1"/>
    </font>
    <font>
      <sz val="10"/>
      <name val="Courier"/>
      <family val="0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0"/>
    </font>
    <font>
      <vertAlign val="superscript"/>
      <sz val="12"/>
      <name val="Times New Roman CE"/>
      <family val="1"/>
    </font>
    <font>
      <b/>
      <sz val="18"/>
      <name val="Times New Roman CE"/>
      <family val="1"/>
    </font>
    <font>
      <sz val="1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6" fontId="7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>
      <alignment/>
      <protection/>
    </xf>
    <xf numFmtId="0" fontId="28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55" applyFont="1" applyFill="1">
      <alignment/>
      <protection/>
    </xf>
    <xf numFmtId="0" fontId="2" fillId="0" borderId="0" xfId="55">
      <alignment/>
      <protection/>
    </xf>
    <xf numFmtId="0" fontId="8" fillId="0" borderId="0" xfId="55" applyFont="1" applyFill="1" applyAlignment="1">
      <alignment horizontal="centerContinuous"/>
      <protection/>
    </xf>
    <xf numFmtId="0" fontId="6" fillId="0" borderId="0" xfId="55" applyFont="1" applyFill="1" applyAlignment="1">
      <alignment horizontal="centerContinuous"/>
      <protection/>
    </xf>
    <xf numFmtId="0" fontId="3" fillId="0" borderId="0" xfId="55" applyFont="1" applyFill="1" applyBorder="1" applyAlignment="1">
      <alignment horizontal="centerContinuous"/>
      <protection/>
    </xf>
    <xf numFmtId="0" fontId="9" fillId="0" borderId="0" xfId="55" applyFont="1" applyFill="1" applyBorder="1" applyAlignment="1">
      <alignment horizontal="centerContinuous"/>
      <protection/>
    </xf>
    <xf numFmtId="0" fontId="3" fillId="0" borderId="0" xfId="55" applyFont="1" applyFill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1" fontId="3" fillId="0" borderId="12" xfId="55" applyNumberFormat="1" applyFont="1" applyFill="1" applyBorder="1" applyAlignment="1">
      <alignment horizontal="center"/>
      <protection/>
    </xf>
    <xf numFmtId="1" fontId="3" fillId="0" borderId="13" xfId="55" applyNumberFormat="1" applyFont="1" applyFill="1" applyBorder="1" applyProtection="1">
      <alignment/>
      <protection/>
    </xf>
    <xf numFmtId="1" fontId="3" fillId="0" borderId="11" xfId="55" applyNumberFormat="1" applyFont="1" applyFill="1" applyBorder="1" applyProtection="1">
      <alignment/>
      <protection/>
    </xf>
    <xf numFmtId="1" fontId="3" fillId="0" borderId="11" xfId="55" applyNumberFormat="1" applyFont="1" applyFill="1" applyBorder="1" applyAlignment="1">
      <alignment horizontal="right"/>
      <protection/>
    </xf>
    <xf numFmtId="1" fontId="3" fillId="0" borderId="14" xfId="55" applyNumberFormat="1" applyFont="1" applyFill="1" applyBorder="1" applyAlignment="1" applyProtection="1">
      <alignment horizontal="right"/>
      <protection/>
    </xf>
    <xf numFmtId="1" fontId="3" fillId="0" borderId="15" xfId="55" applyNumberFormat="1" applyFont="1" applyFill="1" applyBorder="1" applyAlignment="1" applyProtection="1">
      <alignment horizontal="right"/>
      <protection/>
    </xf>
    <xf numFmtId="1" fontId="3" fillId="0" borderId="13" xfId="55" applyNumberFormat="1" applyFont="1" applyFill="1" applyBorder="1" applyAlignment="1" applyProtection="1">
      <alignment horizontal="right"/>
      <protection/>
    </xf>
    <xf numFmtId="1" fontId="3" fillId="0" borderId="11" xfId="55" applyNumberFormat="1" applyFont="1" applyFill="1" applyBorder="1" applyAlignment="1" applyProtection="1">
      <alignment horizontal="right"/>
      <protection/>
    </xf>
    <xf numFmtId="1" fontId="3" fillId="0" borderId="15" xfId="55" applyNumberFormat="1" applyFont="1" applyFill="1" applyBorder="1" applyProtection="1">
      <alignment/>
      <protection/>
    </xf>
    <xf numFmtId="1" fontId="3" fillId="0" borderId="16" xfId="55" applyNumberFormat="1" applyFont="1" applyFill="1" applyBorder="1" applyProtection="1">
      <alignment/>
      <protection/>
    </xf>
    <xf numFmtId="0" fontId="3" fillId="0" borderId="0" xfId="55" applyFont="1" applyFill="1" applyBorder="1" applyAlignment="1">
      <alignment horizontal="left"/>
      <protection/>
    </xf>
    <xf numFmtId="169" fontId="1" fillId="0" borderId="17" xfId="56" applyNumberFormat="1" applyFont="1" applyFill="1" applyBorder="1" applyAlignment="1" applyProtection="1">
      <alignment horizontal="left"/>
      <protection/>
    </xf>
    <xf numFmtId="1" fontId="3" fillId="0" borderId="18" xfId="56" applyNumberFormat="1" applyFont="1" applyFill="1" applyBorder="1" applyAlignment="1" applyProtection="1">
      <alignment horizontal="right"/>
      <protection/>
    </xf>
    <xf numFmtId="169" fontId="3" fillId="0" borderId="19" xfId="56" applyNumberFormat="1" applyFont="1" applyFill="1" applyBorder="1" applyAlignment="1" applyProtection="1">
      <alignment horizontal="left"/>
      <protection/>
    </xf>
    <xf numFmtId="1" fontId="3" fillId="0" borderId="20" xfId="56" applyNumberFormat="1" applyFont="1" applyFill="1" applyBorder="1" applyAlignment="1" applyProtection="1">
      <alignment horizontal="right"/>
      <protection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left"/>
      <protection/>
    </xf>
    <xf numFmtId="0" fontId="3" fillId="0" borderId="0" xfId="55" applyFont="1" applyFill="1" applyAlignment="1">
      <alignment horizontal="left"/>
      <protection/>
    </xf>
    <xf numFmtId="0" fontId="3" fillId="0" borderId="0" xfId="54" applyFont="1" applyFill="1">
      <alignment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 applyBorder="1" applyAlignment="1">
      <alignment horizontal="left"/>
      <protection/>
    </xf>
    <xf numFmtId="3" fontId="1" fillId="0" borderId="0" xfId="54" applyNumberFormat="1" applyFont="1" applyFill="1" applyBorder="1">
      <alignment/>
      <protection/>
    </xf>
    <xf numFmtId="1" fontId="3" fillId="0" borderId="21" xfId="54" applyNumberFormat="1" applyFont="1" applyFill="1" applyBorder="1" applyProtection="1">
      <alignment/>
      <protection/>
    </xf>
    <xf numFmtId="1" fontId="3" fillId="0" borderId="22" xfId="54" applyNumberFormat="1" applyFont="1" applyFill="1" applyBorder="1" applyProtection="1">
      <alignment/>
      <protection/>
    </xf>
    <xf numFmtId="1" fontId="3" fillId="0" borderId="23" xfId="54" applyNumberFormat="1" applyFont="1" applyFill="1" applyBorder="1" applyProtection="1">
      <alignment/>
      <protection/>
    </xf>
    <xf numFmtId="167" fontId="3" fillId="0" borderId="24" xfId="54" applyNumberFormat="1" applyFont="1" applyFill="1" applyBorder="1" applyAlignment="1" applyProtection="1">
      <alignment horizontal="left"/>
      <protection/>
    </xf>
    <xf numFmtId="169" fontId="3" fillId="0" borderId="25" xfId="54" applyNumberFormat="1" applyFont="1" applyFill="1" applyBorder="1" applyAlignment="1" applyProtection="1">
      <alignment horizontal="left"/>
      <protection/>
    </xf>
    <xf numFmtId="169" fontId="3" fillId="0" borderId="26" xfId="54" applyNumberFormat="1" applyFont="1" applyFill="1" applyBorder="1" applyAlignment="1" applyProtection="1">
      <alignment horizontal="left"/>
      <protection/>
    </xf>
    <xf numFmtId="167" fontId="3" fillId="0" borderId="25" xfId="54" applyNumberFormat="1" applyFont="1" applyFill="1" applyBorder="1" applyAlignment="1" applyProtection="1">
      <alignment horizontal="left"/>
      <protection/>
    </xf>
    <xf numFmtId="0" fontId="10" fillId="0" borderId="24" xfId="55" applyFont="1" applyFill="1" applyBorder="1" applyAlignment="1">
      <alignment horizontal="center"/>
      <protection/>
    </xf>
    <xf numFmtId="0" fontId="3" fillId="0" borderId="27" xfId="55" applyFont="1" applyFill="1" applyBorder="1" applyAlignment="1">
      <alignment horizontal="left"/>
      <protection/>
    </xf>
    <xf numFmtId="169" fontId="1" fillId="0" borderId="28" xfId="56" applyNumberFormat="1" applyFont="1" applyFill="1" applyBorder="1" applyAlignment="1" applyProtection="1">
      <alignment horizontal="left"/>
      <protection/>
    </xf>
    <xf numFmtId="1" fontId="3" fillId="0" borderId="21" xfId="56" applyNumberFormat="1" applyFont="1" applyFill="1" applyBorder="1" applyAlignment="1" applyProtection="1">
      <alignment horizontal="right"/>
      <protection/>
    </xf>
    <xf numFmtId="169" fontId="3" fillId="0" borderId="29" xfId="56" applyNumberFormat="1" applyFont="1" applyFill="1" applyBorder="1" applyAlignment="1" applyProtection="1">
      <alignment horizontal="left"/>
      <protection/>
    </xf>
    <xf numFmtId="0" fontId="2" fillId="0" borderId="0" xfId="55" applyFont="1" applyFill="1" applyAlignment="1">
      <alignment horizontal="centerContinuous"/>
      <protection/>
    </xf>
    <xf numFmtId="0" fontId="0" fillId="0" borderId="0" xfId="55" applyFont="1" applyFill="1" applyAlignment="1">
      <alignment horizontal="centerContinuous"/>
      <protection/>
    </xf>
    <xf numFmtId="0" fontId="2" fillId="0" borderId="0" xfId="55" applyFill="1">
      <alignment/>
      <protection/>
    </xf>
    <xf numFmtId="0" fontId="2" fillId="0" borderId="0" xfId="55" applyFill="1" applyBorder="1">
      <alignment/>
      <protection/>
    </xf>
    <xf numFmtId="3" fontId="2" fillId="0" borderId="0" xfId="55" applyNumberFormat="1" applyFill="1">
      <alignment/>
      <protection/>
    </xf>
    <xf numFmtId="167" fontId="1" fillId="0" borderId="27" xfId="54" applyNumberFormat="1" applyFont="1" applyFill="1" applyBorder="1" applyAlignment="1" applyProtection="1">
      <alignment horizontal="left"/>
      <protection/>
    </xf>
    <xf numFmtId="169" fontId="1" fillId="0" borderId="27" xfId="54" applyNumberFormat="1" applyFont="1" applyFill="1" applyBorder="1" applyAlignment="1" applyProtection="1">
      <alignment horizontal="left"/>
      <protection/>
    </xf>
    <xf numFmtId="1" fontId="3" fillId="0" borderId="30" xfId="54" applyNumberFormat="1" applyFont="1" applyFill="1" applyBorder="1" applyAlignment="1" applyProtection="1">
      <alignment horizontal="right"/>
      <protection/>
    </xf>
    <xf numFmtId="169" fontId="1" fillId="0" borderId="31" xfId="54" applyNumberFormat="1" applyFont="1" applyFill="1" applyBorder="1" applyAlignment="1" applyProtection="1">
      <alignment horizontal="left"/>
      <protection/>
    </xf>
    <xf numFmtId="1" fontId="3" fillId="0" borderId="21" xfId="54" applyNumberFormat="1" applyFont="1" applyFill="1" applyBorder="1" applyAlignment="1" applyProtection="1">
      <alignment horizontal="right"/>
      <protection/>
    </xf>
    <xf numFmtId="1" fontId="3" fillId="0" borderId="0" xfId="54" applyNumberFormat="1" applyFont="1" applyFill="1" applyBorder="1" applyProtection="1">
      <alignment/>
      <protection/>
    </xf>
    <xf numFmtId="1" fontId="3" fillId="0" borderId="16" xfId="55" applyNumberFormat="1" applyFont="1" applyFill="1" applyBorder="1" applyAlignment="1">
      <alignment horizontal="right"/>
      <protection/>
    </xf>
    <xf numFmtId="1" fontId="3" fillId="0" borderId="15" xfId="55" applyNumberFormat="1" applyFont="1" applyFill="1" applyBorder="1" applyAlignment="1">
      <alignment horizontal="right"/>
      <protection/>
    </xf>
    <xf numFmtId="1" fontId="3" fillId="0" borderId="32" xfId="56" applyNumberFormat="1" applyFont="1" applyFill="1" applyBorder="1" applyAlignment="1" applyProtection="1">
      <alignment horizontal="right"/>
      <protection/>
    </xf>
    <xf numFmtId="1" fontId="3" fillId="0" borderId="23" xfId="54" applyNumberFormat="1" applyFont="1" applyFill="1" applyBorder="1" applyAlignment="1" applyProtection="1">
      <alignment horizontal="right"/>
      <protection/>
    </xf>
    <xf numFmtId="1" fontId="3" fillId="0" borderId="22" xfId="54" applyNumberFormat="1" applyFont="1" applyFill="1" applyBorder="1" applyAlignment="1" applyProtection="1">
      <alignment horizontal="right"/>
      <protection/>
    </xf>
    <xf numFmtId="0" fontId="3" fillId="0" borderId="24" xfId="55" applyFont="1" applyFill="1" applyBorder="1" applyAlignment="1">
      <alignment horizontal="left"/>
      <protection/>
    </xf>
    <xf numFmtId="169" fontId="1" fillId="0" borderId="0" xfId="54" applyNumberFormat="1" applyFont="1" applyFill="1" applyBorder="1" applyAlignment="1" applyProtection="1">
      <alignment horizontal="left"/>
      <protection/>
    </xf>
    <xf numFmtId="3" fontId="3" fillId="0" borderId="0" xfId="55" applyNumberFormat="1" applyFont="1" applyFill="1" applyBorder="1">
      <alignment/>
      <protection/>
    </xf>
    <xf numFmtId="1" fontId="3" fillId="0" borderId="14" xfId="55" applyNumberFormat="1" applyFont="1" applyFill="1" applyBorder="1" applyAlignment="1" applyProtection="1">
      <alignment horizontal="right" shrinkToFit="1"/>
      <protection/>
    </xf>
    <xf numFmtId="1" fontId="3" fillId="0" borderId="33" xfId="54" applyNumberFormat="1" applyFont="1" applyFill="1" applyBorder="1" applyAlignment="1" applyProtection="1">
      <alignment horizontal="right"/>
      <protection/>
    </xf>
    <xf numFmtId="0" fontId="3" fillId="0" borderId="34" xfId="55" applyFont="1" applyFill="1" applyBorder="1" applyAlignment="1">
      <alignment horizontal="left"/>
      <protection/>
    </xf>
    <xf numFmtId="169" fontId="3" fillId="0" borderId="24" xfId="55" applyNumberFormat="1" applyFont="1" applyFill="1" applyBorder="1" applyAlignment="1" applyProtection="1">
      <alignment horizontal="left"/>
      <protection/>
    </xf>
    <xf numFmtId="167" fontId="3" fillId="0" borderId="24" xfId="55" applyNumberFormat="1" applyFont="1" applyFill="1" applyBorder="1" applyAlignment="1" applyProtection="1">
      <alignment horizontal="left"/>
      <protection/>
    </xf>
    <xf numFmtId="169" fontId="3" fillId="0" borderId="26" xfId="55" applyNumberFormat="1" applyFont="1" applyFill="1" applyBorder="1" applyAlignment="1" applyProtection="1">
      <alignment horizontal="left"/>
      <protection/>
    </xf>
    <xf numFmtId="169" fontId="3" fillId="0" borderId="25" xfId="55" applyNumberFormat="1" applyFont="1" applyFill="1" applyBorder="1" applyAlignment="1" applyProtection="1">
      <alignment horizontal="left"/>
      <protection/>
    </xf>
    <xf numFmtId="169" fontId="1" fillId="0" borderId="31" xfId="55" applyNumberFormat="1" applyFont="1" applyFill="1" applyBorder="1" applyAlignment="1" applyProtection="1">
      <alignment horizontal="left"/>
      <protection/>
    </xf>
    <xf numFmtId="169" fontId="3" fillId="0" borderId="35" xfId="55" applyNumberFormat="1" applyFont="1" applyFill="1" applyBorder="1" applyAlignment="1" applyProtection="1">
      <alignment horizontal="left"/>
      <protection/>
    </xf>
    <xf numFmtId="169" fontId="1" fillId="0" borderId="27" xfId="56" applyNumberFormat="1" applyFont="1" applyFill="1" applyBorder="1" applyAlignment="1" applyProtection="1">
      <alignment horizontal="left"/>
      <protection/>
    </xf>
    <xf numFmtId="0" fontId="3" fillId="0" borderId="36" xfId="55" applyFont="1" applyFill="1" applyBorder="1">
      <alignment/>
      <protection/>
    </xf>
    <xf numFmtId="0" fontId="3" fillId="0" borderId="36" xfId="55" applyFont="1" applyFill="1" applyBorder="1" applyAlignment="1">
      <alignment horizontal="right"/>
      <protection/>
    </xf>
    <xf numFmtId="0" fontId="3" fillId="0" borderId="37" xfId="55" applyFont="1" applyFill="1" applyBorder="1">
      <alignment/>
      <protection/>
    </xf>
    <xf numFmtId="0" fontId="3" fillId="0" borderId="36" xfId="54" applyFont="1" applyFill="1" applyBorder="1">
      <alignment/>
      <protection/>
    </xf>
    <xf numFmtId="0" fontId="3" fillId="0" borderId="37" xfId="54" applyFont="1" applyFill="1" applyBorder="1">
      <alignment/>
      <protection/>
    </xf>
    <xf numFmtId="0" fontId="3" fillId="0" borderId="38" xfId="54" applyFont="1" applyFill="1" applyBorder="1">
      <alignment/>
      <protection/>
    </xf>
    <xf numFmtId="0" fontId="3" fillId="0" borderId="39" xfId="54" applyFont="1" applyFill="1" applyBorder="1">
      <alignment/>
      <protection/>
    </xf>
    <xf numFmtId="0" fontId="3" fillId="0" borderId="40" xfId="54" applyFont="1" applyFill="1" applyBorder="1">
      <alignment/>
      <protection/>
    </xf>
    <xf numFmtId="0" fontId="3" fillId="0" borderId="36" xfId="56" applyFont="1" applyFill="1" applyBorder="1">
      <alignment/>
      <protection/>
    </xf>
    <xf numFmtId="0" fontId="3" fillId="0" borderId="37" xfId="56" applyFont="1" applyFill="1" applyBorder="1">
      <alignment/>
      <protection/>
    </xf>
    <xf numFmtId="0" fontId="3" fillId="0" borderId="38" xfId="56" applyFont="1" applyFill="1" applyBorder="1">
      <alignment/>
      <protection/>
    </xf>
    <xf numFmtId="0" fontId="3" fillId="0" borderId="39" xfId="56" applyFont="1" applyFill="1" applyBorder="1">
      <alignment/>
      <protection/>
    </xf>
    <xf numFmtId="0" fontId="3" fillId="0" borderId="40" xfId="56" applyFont="1" applyFill="1" applyBorder="1">
      <alignment/>
      <protection/>
    </xf>
    <xf numFmtId="0" fontId="3" fillId="0" borderId="38" xfId="55" applyFont="1" applyFill="1" applyBorder="1">
      <alignment/>
      <protection/>
    </xf>
    <xf numFmtId="0" fontId="3" fillId="0" borderId="41" xfId="55" applyFont="1" applyFill="1" applyBorder="1">
      <alignment/>
      <protection/>
    </xf>
    <xf numFmtId="0" fontId="3" fillId="0" borderId="40" xfId="55" applyFont="1" applyFill="1" applyBorder="1">
      <alignment/>
      <protection/>
    </xf>
    <xf numFmtId="167" fontId="3" fillId="0" borderId="25" xfId="55" applyNumberFormat="1" applyFont="1" applyFill="1" applyBorder="1" applyAlignment="1" applyProtection="1">
      <alignment horizontal="left"/>
      <protection/>
    </xf>
    <xf numFmtId="169" fontId="1" fillId="0" borderId="24" xfId="55" applyNumberFormat="1" applyFont="1" applyFill="1" applyBorder="1" applyAlignment="1" applyProtection="1">
      <alignment horizontal="left"/>
      <protection/>
    </xf>
    <xf numFmtId="0" fontId="3" fillId="0" borderId="35" xfId="55" applyFont="1" applyFill="1" applyBorder="1" applyAlignment="1">
      <alignment horizontal="left"/>
      <protection/>
    </xf>
    <xf numFmtId="0" fontId="3" fillId="0" borderId="39" xfId="55" applyFont="1" applyFill="1" applyBorder="1">
      <alignment/>
      <protection/>
    </xf>
    <xf numFmtId="1" fontId="3" fillId="0" borderId="42" xfId="55" applyNumberFormat="1" applyFont="1" applyFill="1" applyBorder="1" applyAlignment="1">
      <alignment horizontal="right"/>
      <protection/>
    </xf>
    <xf numFmtId="169" fontId="3" fillId="0" borderId="24" xfId="56" applyNumberFormat="1" applyFont="1" applyFill="1" applyBorder="1" applyAlignment="1" applyProtection="1">
      <alignment horizontal="left"/>
      <protection/>
    </xf>
    <xf numFmtId="1" fontId="3" fillId="0" borderId="21" xfId="56" applyNumberFormat="1" applyFont="1" applyFill="1" applyBorder="1" applyAlignment="1" applyProtection="1">
      <alignment horizontal="right" shrinkToFit="1"/>
      <protection/>
    </xf>
    <xf numFmtId="0" fontId="1" fillId="0" borderId="34" xfId="55" applyFont="1" applyFill="1" applyBorder="1" applyAlignment="1">
      <alignment horizontal="center"/>
      <protection/>
    </xf>
    <xf numFmtId="0" fontId="12" fillId="0" borderId="0" xfId="55" applyFont="1" applyFill="1" applyAlignment="1">
      <alignment horizontal="center"/>
      <protection/>
    </xf>
    <xf numFmtId="0" fontId="13" fillId="0" borderId="0" xfId="0" applyFont="1" applyAlignment="1">
      <alignment/>
    </xf>
    <xf numFmtId="0" fontId="1" fillId="0" borderId="43" xfId="55" applyFont="1" applyFill="1" applyBorder="1" applyAlignment="1">
      <alignment horizontal="center"/>
      <protection/>
    </xf>
    <xf numFmtId="0" fontId="1" fillId="0" borderId="44" xfId="55" applyFont="1" applyFill="1" applyBorder="1" applyAlignment="1">
      <alignment horizontal="center"/>
      <protection/>
    </xf>
    <xf numFmtId="3" fontId="3" fillId="0" borderId="45" xfId="55" applyNumberFormat="1" applyFont="1" applyFill="1" applyBorder="1">
      <alignment/>
      <protection/>
    </xf>
    <xf numFmtId="3" fontId="3" fillId="0" borderId="43" xfId="55" applyNumberFormat="1" applyFont="1" applyFill="1" applyBorder="1">
      <alignment/>
      <protection/>
    </xf>
    <xf numFmtId="3" fontId="1" fillId="0" borderId="43" xfId="55" applyNumberFormat="1" applyFont="1" applyFill="1" applyBorder="1">
      <alignment/>
      <protection/>
    </xf>
    <xf numFmtId="3" fontId="3" fillId="0" borderId="46" xfId="53" applyNumberFormat="1" applyFont="1" applyFill="1" applyBorder="1" applyAlignment="1" applyProtection="1">
      <alignment horizontal="right"/>
      <protection/>
    </xf>
    <xf numFmtId="3" fontId="3" fillId="0" borderId="43" xfId="53" applyNumberFormat="1" applyFont="1" applyFill="1" applyBorder="1" applyAlignment="1" applyProtection="1">
      <alignment horizontal="right"/>
      <protection/>
    </xf>
    <xf numFmtId="3" fontId="3" fillId="0" borderId="43" xfId="53" applyNumberFormat="1" applyFont="1" applyFill="1" applyBorder="1" applyAlignment="1">
      <alignment horizontal="right"/>
      <protection/>
    </xf>
    <xf numFmtId="3" fontId="3" fillId="0" borderId="45" xfId="53" applyNumberFormat="1" applyFont="1" applyFill="1" applyBorder="1" applyAlignment="1" applyProtection="1">
      <alignment horizontal="right"/>
      <protection/>
    </xf>
    <xf numFmtId="3" fontId="1" fillId="0" borderId="47" xfId="55" applyNumberFormat="1" applyFont="1" applyFill="1" applyBorder="1">
      <alignment/>
      <protection/>
    </xf>
    <xf numFmtId="3" fontId="3" fillId="0" borderId="46" xfId="55" applyNumberFormat="1" applyFont="1" applyFill="1" applyBorder="1">
      <alignment/>
      <protection/>
    </xf>
    <xf numFmtId="3" fontId="3" fillId="0" borderId="48" xfId="55" applyNumberFormat="1" applyFont="1" applyFill="1" applyBorder="1">
      <alignment/>
      <protection/>
    </xf>
    <xf numFmtId="3" fontId="3" fillId="0" borderId="43" xfId="56" applyNumberFormat="1" applyFont="1" applyFill="1" applyBorder="1" applyProtection="1">
      <alignment/>
      <protection/>
    </xf>
    <xf numFmtId="3" fontId="1" fillId="0" borderId="44" xfId="56" applyNumberFormat="1" applyFont="1" applyFill="1" applyBorder="1" applyProtection="1">
      <alignment/>
      <protection/>
    </xf>
    <xf numFmtId="3" fontId="3" fillId="0" borderId="45" xfId="56" applyNumberFormat="1" applyFont="1" applyFill="1" applyBorder="1" applyProtection="1">
      <alignment/>
      <protection/>
    </xf>
    <xf numFmtId="3" fontId="1" fillId="0" borderId="49" xfId="56" applyNumberFormat="1" applyFont="1" applyFill="1" applyBorder="1" applyProtection="1">
      <alignment/>
      <protection/>
    </xf>
    <xf numFmtId="3" fontId="3" fillId="0" borderId="43" xfId="54" applyNumberFormat="1" applyFont="1" applyFill="1" applyBorder="1">
      <alignment/>
      <protection/>
    </xf>
    <xf numFmtId="3" fontId="1" fillId="0" borderId="44" xfId="55" applyNumberFormat="1" applyFont="1" applyFill="1" applyBorder="1">
      <alignment/>
      <protection/>
    </xf>
    <xf numFmtId="0" fontId="3" fillId="0" borderId="50" xfId="55" applyFont="1" applyFill="1" applyBorder="1">
      <alignment/>
      <protection/>
    </xf>
    <xf numFmtId="0" fontId="1" fillId="0" borderId="51" xfId="55" applyFont="1" applyFill="1" applyBorder="1" applyAlignment="1">
      <alignment horizontal="center"/>
      <protection/>
    </xf>
  </cellXfs>
  <cellStyles count="59">
    <cellStyle name="Normal" xfId="0"/>
    <cellStyle name="_Bilance 2002 MČ poslední" xfId="16"/>
    <cellStyle name="_bilanceII." xfId="17"/>
    <cellStyle name="_Příjmy 2001-tab" xfId="18"/>
    <cellStyle name="20 % – Zvýraznění1" xfId="19"/>
    <cellStyle name="20 % – Zvýraznění2" xfId="20"/>
    <cellStyle name="20 % – Zvýraznění3" xfId="21"/>
    <cellStyle name="20 % – Zvýraznění4" xfId="22"/>
    <cellStyle name="20 % – Zvýraznění5" xfId="23"/>
    <cellStyle name="20 % – Zvýraznění6" xfId="24"/>
    <cellStyle name="40 % – Zvýraznění1" xfId="25"/>
    <cellStyle name="40 % – Zvýraznění2" xfId="26"/>
    <cellStyle name="40 % – Zvýraznění3" xfId="27"/>
    <cellStyle name="40 % – Zvýraznění4" xfId="28"/>
    <cellStyle name="40 % – Zvýraznění5" xfId="29"/>
    <cellStyle name="40 % – Zvýraznění6" xfId="30"/>
    <cellStyle name="60 % – Zvýraznění1" xfId="31"/>
    <cellStyle name="60 % – Zvýraznění2" xfId="32"/>
    <cellStyle name="60 % – Zvýraznění3" xfId="33"/>
    <cellStyle name="60 % – Zvýraznění4" xfId="34"/>
    <cellStyle name="60 % – Zvýraznění5" xfId="35"/>
    <cellStyle name="60 % – Zvýraznění6" xfId="36"/>
    <cellStyle name="Celkem" xfId="37"/>
    <cellStyle name="Comma" xfId="38"/>
    <cellStyle name="Comma [0]" xfId="39"/>
    <cellStyle name="Hyperlink" xfId="40"/>
    <cellStyle name="Chybně" xfId="41"/>
    <cellStyle name="Kontrolní buňka" xfId="42"/>
    <cellStyle name="Currency" xfId="43"/>
    <cellStyle name="Currency [0]" xfId="44"/>
    <cellStyle name="_x0001_n" xfId="45"/>
    <cellStyle name="Nadpis 1" xfId="46"/>
    <cellStyle name="Nadpis 2" xfId="47"/>
    <cellStyle name="Nadpis 3" xfId="48"/>
    <cellStyle name="Nadpis 4" xfId="49"/>
    <cellStyle name="Název" xfId="50"/>
    <cellStyle name="Nedefinován" xfId="51"/>
    <cellStyle name="Neutrální" xfId="52"/>
    <cellStyle name="normální_bilance" xfId="53"/>
    <cellStyle name="normální_Bilance 2002 MČ poslední" xfId="54"/>
    <cellStyle name="normální_bilance06" xfId="55"/>
    <cellStyle name="normální_bilanceII." xfId="56"/>
    <cellStyle name="Poznámka" xfId="57"/>
    <cellStyle name="Percent" xfId="58"/>
    <cellStyle name="Propojená buňka" xfId="59"/>
    <cellStyle name="Followed Hyperlink" xfId="60"/>
    <cellStyle name="Správně" xfId="61"/>
    <cellStyle name="Styl 1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showZeros="0" tabSelected="1" zoomScale="75" zoomScaleNormal="75" zoomScaleSheetLayoutView="75" workbookViewId="0" topLeftCell="A1">
      <selection activeCell="E79" sqref="E79"/>
    </sheetView>
  </sheetViews>
  <sheetFormatPr defaultColWidth="11.375" defaultRowHeight="12.75"/>
  <cols>
    <col min="1" max="1" width="4.375" style="1" customWidth="1"/>
    <col min="2" max="2" width="17.375" style="1" customWidth="1"/>
    <col min="3" max="3" width="65.875" style="27" customWidth="1"/>
    <col min="4" max="4" width="20.00390625" style="2" customWidth="1"/>
    <col min="5" max="16384" width="11.375" style="1" customWidth="1"/>
  </cols>
  <sheetData>
    <row r="1" spans="1:4" ht="20.25">
      <c r="A1" s="3"/>
      <c r="B1" s="44"/>
      <c r="C1" s="45"/>
      <c r="D1" s="46"/>
    </row>
    <row r="2" spans="1:4" ht="23.25">
      <c r="A2" s="4" t="s">
        <v>33</v>
      </c>
      <c r="B2" s="97" t="s">
        <v>84</v>
      </c>
      <c r="C2" s="98"/>
      <c r="D2" s="98"/>
    </row>
    <row r="3" spans="1:5" ht="12.75" customHeight="1" thickBot="1">
      <c r="A3" s="5"/>
      <c r="B3" s="5"/>
      <c r="C3" s="6"/>
      <c r="D3" s="47"/>
      <c r="E3" s="7"/>
    </row>
    <row r="4" spans="1:5" ht="15.75">
      <c r="A4" s="117"/>
      <c r="B4" s="8" t="s">
        <v>4</v>
      </c>
      <c r="C4" s="65"/>
      <c r="D4" s="118"/>
      <c r="E4" s="7"/>
    </row>
    <row r="5" spans="1:5" ht="15.75">
      <c r="A5" s="74" t="s">
        <v>3</v>
      </c>
      <c r="B5" s="9" t="s">
        <v>6</v>
      </c>
      <c r="C5" s="39" t="s">
        <v>5</v>
      </c>
      <c r="D5" s="99" t="s">
        <v>82</v>
      </c>
      <c r="E5" s="7"/>
    </row>
    <row r="6" spans="1:5" ht="16.5" thickBot="1">
      <c r="A6" s="75"/>
      <c r="B6" s="10" t="s">
        <v>8</v>
      </c>
      <c r="C6" s="40"/>
      <c r="D6" s="100">
        <v>2013</v>
      </c>
      <c r="E6" s="7"/>
    </row>
    <row r="7" spans="1:5" ht="15">
      <c r="A7" s="86">
        <v>1</v>
      </c>
      <c r="B7" s="11">
        <v>1111</v>
      </c>
      <c r="C7" s="89" t="s">
        <v>9</v>
      </c>
      <c r="D7" s="101">
        <v>1530000</v>
      </c>
      <c r="E7" s="7"/>
    </row>
    <row r="8" spans="1:5" ht="15">
      <c r="A8" s="73">
        <v>2</v>
      </c>
      <c r="B8" s="12">
        <v>1112</v>
      </c>
      <c r="C8" s="67" t="s">
        <v>10</v>
      </c>
      <c r="D8" s="101">
        <v>70000</v>
      </c>
      <c r="E8" s="7"/>
    </row>
    <row r="9" spans="1:5" ht="15">
      <c r="A9" s="86">
        <v>3</v>
      </c>
      <c r="B9" s="12">
        <v>1113</v>
      </c>
      <c r="C9" s="67" t="s">
        <v>57</v>
      </c>
      <c r="D9" s="101">
        <v>150000</v>
      </c>
      <c r="E9" s="7"/>
    </row>
    <row r="10" spans="1:5" ht="15">
      <c r="A10" s="86">
        <v>4</v>
      </c>
      <c r="B10" s="12">
        <v>1121</v>
      </c>
      <c r="C10" s="67" t="s">
        <v>11</v>
      </c>
      <c r="D10" s="101">
        <v>1430000</v>
      </c>
      <c r="E10" s="7"/>
    </row>
    <row r="11" spans="1:5" ht="15">
      <c r="A11" s="73">
        <v>5</v>
      </c>
      <c r="B11" s="12">
        <v>1211</v>
      </c>
      <c r="C11" s="67" t="s">
        <v>0</v>
      </c>
      <c r="D11" s="101">
        <v>3140000</v>
      </c>
      <c r="E11" s="7"/>
    </row>
    <row r="12" spans="1:5" ht="15">
      <c r="A12" s="86">
        <v>6</v>
      </c>
      <c r="B12" s="12">
        <v>1511</v>
      </c>
      <c r="C12" s="66" t="s">
        <v>12</v>
      </c>
      <c r="D12" s="102">
        <v>220000</v>
      </c>
      <c r="E12" s="7"/>
    </row>
    <row r="13" spans="1:5" ht="15.75">
      <c r="A13" s="73">
        <v>7</v>
      </c>
      <c r="B13" s="12"/>
      <c r="C13" s="90" t="s">
        <v>34</v>
      </c>
      <c r="D13" s="103">
        <f>SUM(D7:D12)</f>
        <v>6540000</v>
      </c>
      <c r="E13" s="7"/>
    </row>
    <row r="14" spans="1:5" ht="15">
      <c r="A14" s="86">
        <v>8</v>
      </c>
      <c r="B14" s="12">
        <v>1122</v>
      </c>
      <c r="C14" s="66" t="s">
        <v>69</v>
      </c>
      <c r="D14" s="104">
        <v>350000</v>
      </c>
      <c r="E14" s="7"/>
    </row>
    <row r="15" spans="1:5" ht="15">
      <c r="A15" s="73">
        <v>9</v>
      </c>
      <c r="B15" s="13" t="s">
        <v>13</v>
      </c>
      <c r="C15" s="60" t="s">
        <v>42</v>
      </c>
      <c r="D15" s="106">
        <v>850</v>
      </c>
      <c r="E15" s="7"/>
    </row>
    <row r="16" spans="1:5" ht="15">
      <c r="A16" s="86">
        <v>10</v>
      </c>
      <c r="B16" s="14" t="s">
        <v>14</v>
      </c>
      <c r="C16" s="68" t="s">
        <v>43</v>
      </c>
      <c r="D16" s="104">
        <f>197748+67852</f>
        <v>265600</v>
      </c>
      <c r="E16" s="7"/>
    </row>
    <row r="17" spans="1:5" ht="15">
      <c r="A17" s="73">
        <v>11</v>
      </c>
      <c r="B17" s="17" t="s">
        <v>52</v>
      </c>
      <c r="C17" s="66" t="s">
        <v>53</v>
      </c>
      <c r="D17" s="105">
        <f>90000+150000</f>
        <v>240000</v>
      </c>
      <c r="E17" s="7"/>
    </row>
    <row r="18" spans="1:5" ht="15.75" thickBot="1">
      <c r="A18" s="87">
        <v>12</v>
      </c>
      <c r="B18" s="16" t="s">
        <v>44</v>
      </c>
      <c r="C18" s="69" t="s">
        <v>1</v>
      </c>
      <c r="D18" s="107">
        <v>65205</v>
      </c>
      <c r="E18" s="7"/>
    </row>
    <row r="19" spans="1:5" ht="16.5" thickBot="1">
      <c r="A19" s="88">
        <v>13</v>
      </c>
      <c r="B19" s="15" t="s">
        <v>15</v>
      </c>
      <c r="C19" s="70" t="s">
        <v>85</v>
      </c>
      <c r="D19" s="108">
        <f>SUM(D13:D18)</f>
        <v>7461655</v>
      </c>
      <c r="E19" s="7"/>
    </row>
    <row r="20" spans="1:5" ht="15">
      <c r="A20" s="86">
        <v>14</v>
      </c>
      <c r="B20" s="16" t="s">
        <v>16</v>
      </c>
      <c r="C20" s="69" t="s">
        <v>17</v>
      </c>
      <c r="D20" s="101">
        <v>17030</v>
      </c>
      <c r="E20" s="7"/>
    </row>
    <row r="21" spans="1:5" ht="15">
      <c r="A21" s="73">
        <v>15</v>
      </c>
      <c r="B21" s="17" t="s">
        <v>18</v>
      </c>
      <c r="C21" s="66" t="s">
        <v>2</v>
      </c>
      <c r="D21" s="102">
        <f>114539+3676</f>
        <v>118215</v>
      </c>
      <c r="E21" s="7"/>
    </row>
    <row r="22" spans="1:5" ht="15">
      <c r="A22" s="86">
        <v>16</v>
      </c>
      <c r="B22" s="13" t="s">
        <v>19</v>
      </c>
      <c r="C22" s="60" t="s">
        <v>20</v>
      </c>
      <c r="D22" s="102">
        <v>174615</v>
      </c>
      <c r="E22" s="7"/>
    </row>
    <row r="23" spans="1:5" ht="15">
      <c r="A23" s="73">
        <v>17</v>
      </c>
      <c r="B23" s="13" t="s">
        <v>45</v>
      </c>
      <c r="C23" s="60" t="s">
        <v>61</v>
      </c>
      <c r="D23" s="102">
        <f>22350+20000</f>
        <v>42350</v>
      </c>
      <c r="E23" s="7"/>
    </row>
    <row r="24" spans="1:5" ht="15">
      <c r="A24" s="73">
        <v>18</v>
      </c>
      <c r="B24" s="13" t="s">
        <v>21</v>
      </c>
      <c r="C24" s="60" t="s">
        <v>22</v>
      </c>
      <c r="D24" s="102">
        <v>43300</v>
      </c>
      <c r="E24" s="7"/>
    </row>
    <row r="25" spans="1:5" ht="15">
      <c r="A25" s="73">
        <v>19</v>
      </c>
      <c r="B25" s="13">
        <v>2441</v>
      </c>
      <c r="C25" s="60" t="s">
        <v>35</v>
      </c>
      <c r="D25" s="102">
        <v>13541</v>
      </c>
      <c r="E25" s="7"/>
    </row>
    <row r="26" spans="1:5" ht="15.75" thickBot="1">
      <c r="A26" s="87">
        <v>20</v>
      </c>
      <c r="B26" s="63" t="s">
        <v>23</v>
      </c>
      <c r="C26" s="68" t="s">
        <v>24</v>
      </c>
      <c r="D26" s="109">
        <f>458652-D25-D24-D23-D22-D21-D20+20000+3676</f>
        <v>73277</v>
      </c>
      <c r="E26" s="7"/>
    </row>
    <row r="27" spans="1:5" ht="16.5" thickBot="1">
      <c r="A27" s="88">
        <v>21</v>
      </c>
      <c r="B27" s="15" t="s">
        <v>25</v>
      </c>
      <c r="C27" s="70" t="s">
        <v>86</v>
      </c>
      <c r="D27" s="108">
        <f>SUM(D20:D26)</f>
        <v>482328</v>
      </c>
      <c r="E27" s="7"/>
    </row>
    <row r="28" spans="1:5" ht="15">
      <c r="A28" s="87">
        <v>22</v>
      </c>
      <c r="B28" s="55" t="s">
        <v>26</v>
      </c>
      <c r="C28" s="91" t="s">
        <v>65</v>
      </c>
      <c r="D28" s="110">
        <v>600000</v>
      </c>
      <c r="E28" s="7"/>
    </row>
    <row r="29" spans="1:5" ht="18" customHeight="1" thickBot="1">
      <c r="A29" s="73">
        <v>23</v>
      </c>
      <c r="B29" s="13" t="s">
        <v>26</v>
      </c>
      <c r="C29" s="60" t="s">
        <v>63</v>
      </c>
      <c r="D29" s="102">
        <f>137580+70000</f>
        <v>207580</v>
      </c>
      <c r="E29" s="7"/>
    </row>
    <row r="30" spans="1:5" ht="16.5" thickBot="1">
      <c r="A30" s="88">
        <v>24</v>
      </c>
      <c r="B30" s="56" t="s">
        <v>27</v>
      </c>
      <c r="C30" s="70" t="s">
        <v>87</v>
      </c>
      <c r="D30" s="108">
        <f>SUM(D28:D29)</f>
        <v>807580</v>
      </c>
      <c r="E30" s="7"/>
    </row>
    <row r="31" spans="1:5" ht="16.5" thickBot="1">
      <c r="A31" s="88">
        <v>25</v>
      </c>
      <c r="B31" s="18"/>
      <c r="C31" s="70" t="s">
        <v>88</v>
      </c>
      <c r="D31" s="108">
        <f>+D19+D27+D30</f>
        <v>8751563</v>
      </c>
      <c r="E31" s="7"/>
    </row>
    <row r="32" spans="1:5" ht="15">
      <c r="A32" s="87">
        <v>26</v>
      </c>
      <c r="B32" s="19">
        <v>4112</v>
      </c>
      <c r="C32" s="71" t="s">
        <v>58</v>
      </c>
      <c r="D32" s="110">
        <v>131899</v>
      </c>
      <c r="E32" s="7"/>
    </row>
    <row r="33" spans="1:5" ht="15">
      <c r="A33" s="73">
        <v>27</v>
      </c>
      <c r="B33" s="12">
        <v>4121</v>
      </c>
      <c r="C33" s="66" t="s">
        <v>56</v>
      </c>
      <c r="D33" s="102">
        <v>30</v>
      </c>
      <c r="E33" s="7"/>
    </row>
    <row r="34" spans="1:5" ht="15.75" thickBot="1">
      <c r="A34" s="86">
        <v>28</v>
      </c>
      <c r="B34" s="17" t="s">
        <v>54</v>
      </c>
      <c r="C34" s="66" t="s">
        <v>55</v>
      </c>
      <c r="D34" s="102">
        <f>451835-51052+1100+19000</f>
        <v>420883</v>
      </c>
      <c r="E34" s="7"/>
    </row>
    <row r="35" spans="1:5" ht="16.5" thickBot="1">
      <c r="A35" s="88">
        <v>29</v>
      </c>
      <c r="B35" s="15" t="s">
        <v>29</v>
      </c>
      <c r="C35" s="70" t="s">
        <v>89</v>
      </c>
      <c r="D35" s="108">
        <f>SUM(D32:D34)</f>
        <v>552812</v>
      </c>
      <c r="E35" s="7"/>
    </row>
    <row r="36" spans="1:5" ht="19.5" customHeight="1" thickBot="1">
      <c r="A36" s="88">
        <v>30</v>
      </c>
      <c r="B36" s="15" t="s">
        <v>47</v>
      </c>
      <c r="C36" s="70" t="s">
        <v>90</v>
      </c>
      <c r="D36" s="108">
        <f>+D35+D31</f>
        <v>9304375</v>
      </c>
      <c r="E36" s="7"/>
    </row>
    <row r="37" spans="1:5" ht="10.5" customHeight="1">
      <c r="A37" s="7"/>
      <c r="B37" s="7"/>
      <c r="C37" s="20"/>
      <c r="D37" s="47"/>
      <c r="E37" s="7"/>
    </row>
    <row r="38" spans="1:5" ht="15">
      <c r="A38" s="7" t="s">
        <v>83</v>
      </c>
      <c r="C38" s="20"/>
      <c r="D38" s="47"/>
      <c r="E38" s="7"/>
    </row>
    <row r="39" ht="7.5" customHeight="1" thickBot="1"/>
    <row r="40" spans="1:5" ht="15.75">
      <c r="A40" s="117"/>
      <c r="B40" s="8" t="s">
        <v>4</v>
      </c>
      <c r="C40" s="65"/>
      <c r="D40" s="118"/>
      <c r="E40" s="7"/>
    </row>
    <row r="41" spans="1:5" ht="15.75">
      <c r="A41" s="74" t="s">
        <v>3</v>
      </c>
      <c r="B41" s="9" t="s">
        <v>6</v>
      </c>
      <c r="C41" s="39" t="s">
        <v>30</v>
      </c>
      <c r="D41" s="99" t="s">
        <v>82</v>
      </c>
      <c r="E41" s="7"/>
    </row>
    <row r="42" spans="1:5" ht="16.5" thickBot="1">
      <c r="A42" s="75"/>
      <c r="B42" s="10" t="s">
        <v>8</v>
      </c>
      <c r="C42" s="40"/>
      <c r="D42" s="100">
        <v>2013</v>
      </c>
      <c r="E42" s="7"/>
    </row>
    <row r="43" spans="1:5" ht="15">
      <c r="A43" s="92">
        <v>1</v>
      </c>
      <c r="B43" s="93" t="s">
        <v>71</v>
      </c>
      <c r="C43" s="91" t="s">
        <v>70</v>
      </c>
      <c r="D43" s="111">
        <v>575621</v>
      </c>
      <c r="E43" s="7"/>
    </row>
    <row r="44" spans="1:5" ht="15">
      <c r="A44" s="92">
        <v>2</v>
      </c>
      <c r="B44" s="13" t="s">
        <v>72</v>
      </c>
      <c r="C44" s="60" t="s">
        <v>73</v>
      </c>
      <c r="D44" s="111">
        <v>17419</v>
      </c>
      <c r="E44" s="7"/>
    </row>
    <row r="45" spans="1:4" ht="15">
      <c r="A45" s="92">
        <v>3</v>
      </c>
      <c r="B45" s="13" t="s">
        <v>77</v>
      </c>
      <c r="C45" s="60" t="s">
        <v>78</v>
      </c>
      <c r="D45" s="111">
        <v>1370516</v>
      </c>
    </row>
    <row r="46" spans="1:4" ht="15">
      <c r="A46" s="92">
        <v>4</v>
      </c>
      <c r="B46" s="13">
        <v>5171</v>
      </c>
      <c r="C46" s="60" t="s">
        <v>79</v>
      </c>
      <c r="D46" s="111">
        <v>224458</v>
      </c>
    </row>
    <row r="47" spans="1:4" ht="15">
      <c r="A47" s="92">
        <v>5</v>
      </c>
      <c r="B47" s="13" t="s">
        <v>81</v>
      </c>
      <c r="C47" s="60" t="s">
        <v>80</v>
      </c>
      <c r="D47" s="111">
        <v>1741000</v>
      </c>
    </row>
    <row r="48" spans="1:4" ht="15">
      <c r="A48" s="81">
        <v>6</v>
      </c>
      <c r="B48" s="42">
        <v>5321</v>
      </c>
      <c r="C48" s="43" t="s">
        <v>62</v>
      </c>
      <c r="D48" s="111">
        <v>974958</v>
      </c>
    </row>
    <row r="49" spans="1:4" ht="15">
      <c r="A49" s="81">
        <v>7</v>
      </c>
      <c r="B49" s="42">
        <v>5362</v>
      </c>
      <c r="C49" s="43" t="s">
        <v>69</v>
      </c>
      <c r="D49" s="104">
        <v>350000</v>
      </c>
    </row>
    <row r="50" spans="1:5" ht="15">
      <c r="A50" s="92">
        <v>8</v>
      </c>
      <c r="B50" s="13">
        <v>5901</v>
      </c>
      <c r="C50" s="60" t="s">
        <v>74</v>
      </c>
      <c r="D50" s="111">
        <v>7611</v>
      </c>
      <c r="E50" s="7"/>
    </row>
    <row r="51" spans="1:4" ht="15">
      <c r="A51" s="81">
        <v>9</v>
      </c>
      <c r="B51" s="95" t="s">
        <v>76</v>
      </c>
      <c r="C51" s="94" t="s">
        <v>75</v>
      </c>
      <c r="D51" s="111">
        <f>7675101-D43-D44-D45-D46-D47-D48-D49-D50</f>
        <v>2413518</v>
      </c>
    </row>
    <row r="52" spans="1:4" ht="16.5" thickBot="1">
      <c r="A52" s="82">
        <v>10</v>
      </c>
      <c r="B52" s="57" t="s">
        <v>51</v>
      </c>
      <c r="C52" s="21" t="s">
        <v>91</v>
      </c>
      <c r="D52" s="112">
        <f>SUM(D43:D51)</f>
        <v>7675101</v>
      </c>
    </row>
    <row r="53" spans="1:4" ht="15">
      <c r="A53" s="83">
        <v>11</v>
      </c>
      <c r="B53" s="22" t="s">
        <v>36</v>
      </c>
      <c r="C53" s="23" t="s">
        <v>41</v>
      </c>
      <c r="D53" s="113">
        <f>307614+412400+377000+57229+722940-6707+200+500+1000+100+180+30000+3504+11700+1500+74003+400</f>
        <v>1993563</v>
      </c>
    </row>
    <row r="54" spans="1:4" ht="16.5" thickBot="1">
      <c r="A54" s="84">
        <v>12</v>
      </c>
      <c r="B54" s="24" t="s">
        <v>48</v>
      </c>
      <c r="C54" s="41" t="s">
        <v>92</v>
      </c>
      <c r="D54" s="114">
        <f>SUM(D53:D53)</f>
        <v>1993563</v>
      </c>
    </row>
    <row r="55" spans="1:4" ht="19.5" customHeight="1" thickBot="1">
      <c r="A55" s="85">
        <v>13</v>
      </c>
      <c r="B55" s="57" t="s">
        <v>49</v>
      </c>
      <c r="C55" s="72" t="s">
        <v>93</v>
      </c>
      <c r="D55" s="112">
        <f>+D52+D54</f>
        <v>9668664</v>
      </c>
    </row>
    <row r="56" spans="1:4" ht="12.75" customHeight="1" thickBot="1">
      <c r="A56" s="25"/>
      <c r="B56" s="25"/>
      <c r="C56" s="26"/>
      <c r="D56" s="25"/>
    </row>
    <row r="57" spans="1:5" ht="15.75">
      <c r="A57" s="117"/>
      <c r="B57" s="8" t="s">
        <v>4</v>
      </c>
      <c r="C57" s="65"/>
      <c r="D57" s="118"/>
      <c r="E57" s="7"/>
    </row>
    <row r="58" spans="1:5" ht="15.75">
      <c r="A58" s="74" t="s">
        <v>3</v>
      </c>
      <c r="B58" s="9" t="s">
        <v>6</v>
      </c>
      <c r="C58" s="39" t="s">
        <v>7</v>
      </c>
      <c r="D58" s="99" t="s">
        <v>82</v>
      </c>
      <c r="E58" s="7"/>
    </row>
    <row r="59" spans="1:5" ht="16.5" thickBot="1">
      <c r="A59" s="75"/>
      <c r="B59" s="10" t="s">
        <v>8</v>
      </c>
      <c r="C59" s="40"/>
      <c r="D59" s="100">
        <v>2013</v>
      </c>
      <c r="E59" s="7"/>
    </row>
    <row r="60" spans="1:4" s="28" customFormat="1" ht="15.75">
      <c r="A60" s="79">
        <v>1</v>
      </c>
      <c r="B60" s="64">
        <v>8115</v>
      </c>
      <c r="C60" s="35" t="s">
        <v>68</v>
      </c>
      <c r="D60" s="115">
        <v>-10000</v>
      </c>
    </row>
    <row r="61" spans="1:4" s="28" customFormat="1" ht="15.75">
      <c r="A61" s="79">
        <v>2</v>
      </c>
      <c r="B61" s="32">
        <v>8115</v>
      </c>
      <c r="C61" s="35" t="s">
        <v>66</v>
      </c>
      <c r="D61" s="102">
        <v>48388</v>
      </c>
    </row>
    <row r="62" spans="1:4" s="28" customFormat="1" ht="15.75">
      <c r="A62" s="79">
        <v>3</v>
      </c>
      <c r="B62" s="32">
        <v>8115</v>
      </c>
      <c r="C62" s="35" t="s">
        <v>64</v>
      </c>
      <c r="D62" s="102">
        <v>50840</v>
      </c>
    </row>
    <row r="63" spans="1:4" s="28" customFormat="1" ht="15.75">
      <c r="A63" s="79">
        <v>4</v>
      </c>
      <c r="B63" s="32">
        <v>8115</v>
      </c>
      <c r="C63" s="35" t="s">
        <v>67</v>
      </c>
      <c r="D63" s="102">
        <v>193914</v>
      </c>
    </row>
    <row r="64" spans="1:4" s="28" customFormat="1" ht="15.75">
      <c r="A64" s="79">
        <v>5</v>
      </c>
      <c r="B64" s="32">
        <v>8115</v>
      </c>
      <c r="C64" s="35" t="s">
        <v>46</v>
      </c>
      <c r="D64" s="102">
        <v>-100000</v>
      </c>
    </row>
    <row r="65" spans="1:4" s="28" customFormat="1" ht="15.75">
      <c r="A65" s="79">
        <v>6</v>
      </c>
      <c r="B65" s="33">
        <v>8115</v>
      </c>
      <c r="C65" s="38" t="s">
        <v>59</v>
      </c>
      <c r="D65" s="102">
        <f>376470+3504+11700</f>
        <v>391674</v>
      </c>
    </row>
    <row r="66" spans="1:4" s="28" customFormat="1" ht="16.5" thickBot="1">
      <c r="A66" s="77">
        <v>7</v>
      </c>
      <c r="B66" s="33">
        <v>8224</v>
      </c>
      <c r="C66" s="37" t="s">
        <v>60</v>
      </c>
      <c r="D66" s="102">
        <f>-115789-15789-78947-2</f>
        <v>-210527</v>
      </c>
    </row>
    <row r="67" spans="1:4" s="28" customFormat="1" ht="19.5" customHeight="1" thickBot="1">
      <c r="A67" s="80">
        <v>8</v>
      </c>
      <c r="B67" s="51" t="s">
        <v>37</v>
      </c>
      <c r="C67" s="52" t="s">
        <v>94</v>
      </c>
      <c r="D67" s="108">
        <f>SUM(D60:D66)</f>
        <v>364289</v>
      </c>
    </row>
    <row r="68" spans="1:4" s="28" customFormat="1" ht="13.5" customHeight="1" thickBot="1">
      <c r="A68" s="29"/>
      <c r="B68" s="29"/>
      <c r="C68" s="30"/>
      <c r="D68" s="31"/>
    </row>
    <row r="69" spans="1:5" ht="15.75">
      <c r="A69" s="117"/>
      <c r="B69" s="8" t="s">
        <v>4</v>
      </c>
      <c r="C69" s="96" t="s">
        <v>32</v>
      </c>
      <c r="D69" s="118"/>
      <c r="E69" s="7"/>
    </row>
    <row r="70" spans="1:5" ht="15.75">
      <c r="A70" s="74" t="s">
        <v>3</v>
      </c>
      <c r="B70" s="9" t="s">
        <v>6</v>
      </c>
      <c r="C70" s="39"/>
      <c r="D70" s="99" t="s">
        <v>82</v>
      </c>
      <c r="E70" s="7"/>
    </row>
    <row r="71" spans="1:5" ht="16.5" thickBot="1">
      <c r="A71" s="75"/>
      <c r="B71" s="10" t="s">
        <v>8</v>
      </c>
      <c r="C71" s="40"/>
      <c r="D71" s="100">
        <v>2013</v>
      </c>
      <c r="E71" s="7"/>
    </row>
    <row r="72" spans="1:4" s="28" customFormat="1" ht="15.75">
      <c r="A72" s="76">
        <v>1</v>
      </c>
      <c r="B72" s="53" t="s">
        <v>47</v>
      </c>
      <c r="C72" s="35" t="s">
        <v>39</v>
      </c>
      <c r="D72" s="102">
        <f>+D36</f>
        <v>9304375</v>
      </c>
    </row>
    <row r="73" spans="1:4" s="28" customFormat="1" ht="15.75">
      <c r="A73" s="76">
        <v>2</v>
      </c>
      <c r="B73" s="53" t="s">
        <v>37</v>
      </c>
      <c r="C73" s="35" t="s">
        <v>28</v>
      </c>
      <c r="D73" s="102">
        <f>+D67</f>
        <v>364289</v>
      </c>
    </row>
    <row r="74" spans="1:4" s="28" customFormat="1" ht="16.5" thickBot="1">
      <c r="A74" s="77">
        <v>3</v>
      </c>
      <c r="B74" s="58"/>
      <c r="C74" s="49" t="s">
        <v>31</v>
      </c>
      <c r="D74" s="116">
        <f>SUM(D72:D73)</f>
        <v>9668664</v>
      </c>
    </row>
    <row r="75" spans="1:4" s="28" customFormat="1" ht="15.75">
      <c r="A75" s="78">
        <v>4</v>
      </c>
      <c r="B75" s="59" t="s">
        <v>50</v>
      </c>
      <c r="C75" s="36" t="s">
        <v>40</v>
      </c>
      <c r="D75" s="101">
        <f>+D55</f>
        <v>9668664</v>
      </c>
    </row>
    <row r="76" spans="1:4" s="28" customFormat="1" ht="16.5" thickBot="1">
      <c r="A76" s="77">
        <v>5</v>
      </c>
      <c r="B76" s="34"/>
      <c r="C76" s="50" t="s">
        <v>38</v>
      </c>
      <c r="D76" s="116">
        <f>+D75</f>
        <v>9668664</v>
      </c>
    </row>
    <row r="77" spans="1:4" s="28" customFormat="1" ht="11.25" customHeight="1">
      <c r="A77" s="29"/>
      <c r="B77" s="54"/>
      <c r="C77" s="61"/>
      <c r="D77" s="62"/>
    </row>
    <row r="78" spans="1:4" ht="15.75">
      <c r="A78" s="7" t="s">
        <v>83</v>
      </c>
      <c r="D78" s="48"/>
    </row>
    <row r="79" ht="15.75">
      <c r="D79" s="1"/>
    </row>
    <row r="80" ht="15.75">
      <c r="D80" s="1"/>
    </row>
    <row r="81" ht="15.75">
      <c r="D81" s="1"/>
    </row>
    <row r="82" ht="15.75">
      <c r="D82" s="1"/>
    </row>
  </sheetData>
  <sheetProtection/>
  <mergeCells count="1">
    <mergeCell ref="B2:D2"/>
  </mergeCells>
  <printOptions horizontalCentered="1"/>
  <pageMargins left="0.3937007874015748" right="0" top="0.37" bottom="0.3937007874015748" header="0" footer="0"/>
  <pageSetup fitToHeight="2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trnecka</cp:lastModifiedBy>
  <cp:lastPrinted>2013-01-04T06:37:36Z</cp:lastPrinted>
  <dcterms:created xsi:type="dcterms:W3CDTF">2001-09-28T11:11:08Z</dcterms:created>
  <dcterms:modified xsi:type="dcterms:W3CDTF">2013-01-04T06:39:37Z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K6F56YJ4D42X-542-158</vt:lpwstr>
  </property>
  <property fmtid="{D5CDD505-2E9C-101B-9397-08002B2CF9AE}" pid="3" name="_dlc_DocIdItemGuid">
    <vt:lpwstr>1e8c93cf-f554-49fe-8e55-fbe431bb12d1</vt:lpwstr>
  </property>
  <property fmtid="{D5CDD505-2E9C-101B-9397-08002B2CF9AE}" pid="4" name="_dlc_DocIdUrl">
    <vt:lpwstr>http://project.brno.cz/ORF/RI/_layouts/DocIdRedir.aspx?ID=K6F56YJ4D42X-542-158, K6F56YJ4D42X-542-158</vt:lpwstr>
  </property>
  <property fmtid="{D5CDD505-2E9C-101B-9397-08002B2CF9AE}" pid="5" name="Rok">
    <vt:lpwstr>2</vt:lpwstr>
  </property>
  <property fmtid="{D5CDD505-2E9C-101B-9397-08002B2CF9AE}" pid="6" name="Etapa">
    <vt:lpwstr>6</vt:lpwstr>
  </property>
  <property fmtid="{D5CDD505-2E9C-101B-9397-08002B2CF9AE}" pid="7" name="ContentTypeId">
    <vt:lpwstr>0x010100537EAB05C8125F43BFAC70B5765BD22D</vt:lpwstr>
  </property>
  <property fmtid="{D5CDD505-2E9C-101B-9397-08002B2CF9AE}" pid="8" name="ContentType">
    <vt:lpwstr>Dokument</vt:lpwstr>
  </property>
</Properties>
</file>